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010\Desktop\B2クラウド\"/>
    </mc:Choice>
  </mc:AlternateContent>
  <xr:revisionPtr revIDLastSave="0" documentId="13_ncr:1_{137CCB36-F0C7-494F-A59F-D6C14072C9EF}" xr6:coauthVersionLast="47" xr6:coauthVersionMax="47" xr10:uidLastSave="{00000000-0000-0000-0000-000000000000}"/>
  <bookViews>
    <workbookView xWindow="-120" yWindow="-120" windowWidth="19440" windowHeight="15000" firstSheet="1" activeTab="1" xr2:uid="{F241C0B4-BA81-49D6-98BA-DA259B543021}"/>
  </bookViews>
  <sheets>
    <sheet name="2021年お中元早期価格注文シート" sheetId="10" state="hidden" r:id="rId1"/>
    <sheet name="仁多米注文シート" sheetId="1" r:id="rId2"/>
    <sheet name="時間指定" sheetId="5" state="hidden" r:id="rId3"/>
    <sheet name="のし一覧" sheetId="4" state="hidden" r:id="rId4"/>
    <sheet name="お支払方法" sheetId="3" state="hidden" r:id="rId5"/>
    <sheet name="商品一覧" sheetId="2" state="hidden" r:id="rId6"/>
    <sheet name="お中元キャンペーン価格" sheetId="9" state="hidden" r:id="rId7"/>
    <sheet name="北海沖縄" sheetId="7" state="hidden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3" i="10" l="1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1" i="10"/>
  <c r="L10" i="10"/>
  <c r="M11" i="10"/>
  <c r="M14" i="10"/>
  <c r="M26" i="10"/>
  <c r="M19" i="10"/>
  <c r="K11" i="10" l="1"/>
  <c r="N11" i="10"/>
  <c r="O11" i="10" s="1"/>
  <c r="N173" i="10"/>
  <c r="M173" i="10"/>
  <c r="O173" i="10"/>
  <c r="K173" i="10"/>
  <c r="N172" i="10"/>
  <c r="M172" i="10"/>
  <c r="O172" i="10"/>
  <c r="K172" i="10"/>
  <c r="O171" i="10"/>
  <c r="N171" i="10"/>
  <c r="M171" i="10"/>
  <c r="K171" i="10"/>
  <c r="N170" i="10"/>
  <c r="M170" i="10"/>
  <c r="O170" i="10"/>
  <c r="K170" i="10"/>
  <c r="O169" i="10"/>
  <c r="N169" i="10"/>
  <c r="M169" i="10"/>
  <c r="K169" i="10"/>
  <c r="N168" i="10"/>
  <c r="M168" i="10"/>
  <c r="O168" i="10"/>
  <c r="K168" i="10"/>
  <c r="O167" i="10"/>
  <c r="N167" i="10"/>
  <c r="M167" i="10"/>
  <c r="K167" i="10"/>
  <c r="N166" i="10"/>
  <c r="M166" i="10"/>
  <c r="O166" i="10"/>
  <c r="K166" i="10"/>
  <c r="O165" i="10"/>
  <c r="N165" i="10"/>
  <c r="M165" i="10"/>
  <c r="K165" i="10"/>
  <c r="N164" i="10"/>
  <c r="M164" i="10"/>
  <c r="O164" i="10"/>
  <c r="K164" i="10"/>
  <c r="O163" i="10"/>
  <c r="N163" i="10"/>
  <c r="M163" i="10"/>
  <c r="K163" i="10"/>
  <c r="N162" i="10"/>
  <c r="M162" i="10"/>
  <c r="O162" i="10"/>
  <c r="K162" i="10"/>
  <c r="O161" i="10"/>
  <c r="N161" i="10"/>
  <c r="M161" i="10"/>
  <c r="K161" i="10"/>
  <c r="N160" i="10"/>
  <c r="M160" i="10"/>
  <c r="O160" i="10"/>
  <c r="K160" i="10"/>
  <c r="O159" i="10"/>
  <c r="N159" i="10"/>
  <c r="M159" i="10"/>
  <c r="K159" i="10"/>
  <c r="N158" i="10"/>
  <c r="M158" i="10"/>
  <c r="O158" i="10"/>
  <c r="K158" i="10"/>
  <c r="O157" i="10"/>
  <c r="N157" i="10"/>
  <c r="M157" i="10"/>
  <c r="K157" i="10"/>
  <c r="N156" i="10"/>
  <c r="M156" i="10"/>
  <c r="O156" i="10"/>
  <c r="K156" i="10"/>
  <c r="O155" i="10"/>
  <c r="N155" i="10"/>
  <c r="M155" i="10"/>
  <c r="K155" i="10"/>
  <c r="N154" i="10"/>
  <c r="M154" i="10"/>
  <c r="O154" i="10"/>
  <c r="K154" i="10"/>
  <c r="O153" i="10"/>
  <c r="N153" i="10"/>
  <c r="M153" i="10"/>
  <c r="K153" i="10"/>
  <c r="N152" i="10"/>
  <c r="M152" i="10"/>
  <c r="O152" i="10"/>
  <c r="K152" i="10"/>
  <c r="O151" i="10"/>
  <c r="N151" i="10"/>
  <c r="M151" i="10"/>
  <c r="K151" i="10"/>
  <c r="N150" i="10"/>
  <c r="M150" i="10"/>
  <c r="O150" i="10"/>
  <c r="K150" i="10"/>
  <c r="O149" i="10"/>
  <c r="N149" i="10"/>
  <c r="M149" i="10"/>
  <c r="K149" i="10"/>
  <c r="N148" i="10"/>
  <c r="M148" i="10"/>
  <c r="O148" i="10"/>
  <c r="K148" i="10"/>
  <c r="O147" i="10"/>
  <c r="N147" i="10"/>
  <c r="M147" i="10"/>
  <c r="K147" i="10"/>
  <c r="N146" i="10"/>
  <c r="M146" i="10"/>
  <c r="O146" i="10"/>
  <c r="K146" i="10"/>
  <c r="O145" i="10"/>
  <c r="N145" i="10"/>
  <c r="M145" i="10"/>
  <c r="K145" i="10"/>
  <c r="N144" i="10"/>
  <c r="M144" i="10"/>
  <c r="O144" i="10"/>
  <c r="K144" i="10"/>
  <c r="O143" i="10"/>
  <c r="N143" i="10"/>
  <c r="M143" i="10"/>
  <c r="K143" i="10"/>
  <c r="N142" i="10"/>
  <c r="M142" i="10"/>
  <c r="O142" i="10"/>
  <c r="K142" i="10"/>
  <c r="O141" i="10"/>
  <c r="N141" i="10"/>
  <c r="M141" i="10"/>
  <c r="K141" i="10"/>
  <c r="N140" i="10"/>
  <c r="M140" i="10"/>
  <c r="O140" i="10"/>
  <c r="K140" i="10"/>
  <c r="O139" i="10"/>
  <c r="N139" i="10"/>
  <c r="M139" i="10"/>
  <c r="K139" i="10"/>
  <c r="N138" i="10"/>
  <c r="M138" i="10"/>
  <c r="O138" i="10"/>
  <c r="K138" i="10"/>
  <c r="O137" i="10"/>
  <c r="N137" i="10"/>
  <c r="M137" i="10"/>
  <c r="K137" i="10"/>
  <c r="N136" i="10"/>
  <c r="M136" i="10"/>
  <c r="O136" i="10"/>
  <c r="K136" i="10"/>
  <c r="O135" i="10"/>
  <c r="N135" i="10"/>
  <c r="M135" i="10"/>
  <c r="K135" i="10"/>
  <c r="N134" i="10"/>
  <c r="M134" i="10"/>
  <c r="O134" i="10"/>
  <c r="K134" i="10"/>
  <c r="O133" i="10"/>
  <c r="N133" i="10"/>
  <c r="M133" i="10"/>
  <c r="K133" i="10"/>
  <c r="N132" i="10"/>
  <c r="M132" i="10"/>
  <c r="O132" i="10"/>
  <c r="K132" i="10"/>
  <c r="O131" i="10"/>
  <c r="N131" i="10"/>
  <c r="M131" i="10"/>
  <c r="K131" i="10"/>
  <c r="N130" i="10"/>
  <c r="M130" i="10"/>
  <c r="O130" i="10"/>
  <c r="K130" i="10"/>
  <c r="O129" i="10"/>
  <c r="N129" i="10"/>
  <c r="M129" i="10"/>
  <c r="K129" i="10"/>
  <c r="N128" i="10"/>
  <c r="M128" i="10"/>
  <c r="O128" i="10"/>
  <c r="K128" i="10"/>
  <c r="O127" i="10"/>
  <c r="N127" i="10"/>
  <c r="M127" i="10"/>
  <c r="K127" i="10"/>
  <c r="N126" i="10"/>
  <c r="M126" i="10"/>
  <c r="O126" i="10"/>
  <c r="K126" i="10"/>
  <c r="O125" i="10"/>
  <c r="N125" i="10"/>
  <c r="M125" i="10"/>
  <c r="K125" i="10"/>
  <c r="N124" i="10"/>
  <c r="M124" i="10"/>
  <c r="O124" i="10"/>
  <c r="K124" i="10"/>
  <c r="O123" i="10"/>
  <c r="N123" i="10"/>
  <c r="M123" i="10"/>
  <c r="K123" i="10"/>
  <c r="N122" i="10"/>
  <c r="M122" i="10"/>
  <c r="O122" i="10"/>
  <c r="K122" i="10"/>
  <c r="O121" i="10"/>
  <c r="N121" i="10"/>
  <c r="M121" i="10"/>
  <c r="K121" i="10"/>
  <c r="N120" i="10"/>
  <c r="M120" i="10"/>
  <c r="O120" i="10"/>
  <c r="K120" i="10"/>
  <c r="O119" i="10"/>
  <c r="N119" i="10"/>
  <c r="M119" i="10"/>
  <c r="K119" i="10"/>
  <c r="N118" i="10"/>
  <c r="M118" i="10"/>
  <c r="O118" i="10"/>
  <c r="K118" i="10"/>
  <c r="O117" i="10"/>
  <c r="N117" i="10"/>
  <c r="M117" i="10"/>
  <c r="K117" i="10"/>
  <c r="N116" i="10"/>
  <c r="M116" i="10"/>
  <c r="O116" i="10"/>
  <c r="K116" i="10"/>
  <c r="O115" i="10"/>
  <c r="N115" i="10"/>
  <c r="M115" i="10"/>
  <c r="K115" i="10"/>
  <c r="N114" i="10"/>
  <c r="M114" i="10"/>
  <c r="O114" i="10"/>
  <c r="K114" i="10"/>
  <c r="O113" i="10"/>
  <c r="N113" i="10"/>
  <c r="M113" i="10"/>
  <c r="K113" i="10"/>
  <c r="N112" i="10"/>
  <c r="M112" i="10"/>
  <c r="O112" i="10"/>
  <c r="K112" i="10"/>
  <c r="O111" i="10"/>
  <c r="N111" i="10"/>
  <c r="M111" i="10"/>
  <c r="K111" i="10"/>
  <c r="N110" i="10"/>
  <c r="M110" i="10"/>
  <c r="O110" i="10"/>
  <c r="K110" i="10"/>
  <c r="O109" i="10"/>
  <c r="N109" i="10"/>
  <c r="M109" i="10"/>
  <c r="K109" i="10"/>
  <c r="N108" i="10"/>
  <c r="M108" i="10"/>
  <c r="O108" i="10"/>
  <c r="K108" i="10"/>
  <c r="O107" i="10"/>
  <c r="N107" i="10"/>
  <c r="M107" i="10"/>
  <c r="K107" i="10"/>
  <c r="N106" i="10"/>
  <c r="M106" i="10"/>
  <c r="O106" i="10"/>
  <c r="K106" i="10"/>
  <c r="O105" i="10"/>
  <c r="N105" i="10"/>
  <c r="M105" i="10"/>
  <c r="K105" i="10"/>
  <c r="N104" i="10"/>
  <c r="M104" i="10"/>
  <c r="O104" i="10"/>
  <c r="K104" i="10"/>
  <c r="O103" i="10"/>
  <c r="N103" i="10"/>
  <c r="M103" i="10"/>
  <c r="K103" i="10"/>
  <c r="N102" i="10"/>
  <c r="M102" i="10"/>
  <c r="O102" i="10"/>
  <c r="K102" i="10"/>
  <c r="O101" i="10"/>
  <c r="N101" i="10"/>
  <c r="M101" i="10"/>
  <c r="K101" i="10"/>
  <c r="N100" i="10"/>
  <c r="M100" i="10"/>
  <c r="O100" i="10"/>
  <c r="K100" i="10"/>
  <c r="O99" i="10"/>
  <c r="N99" i="10"/>
  <c r="M99" i="10"/>
  <c r="K99" i="10"/>
  <c r="N98" i="10"/>
  <c r="M98" i="10"/>
  <c r="O98" i="10"/>
  <c r="K98" i="10"/>
  <c r="O97" i="10"/>
  <c r="N97" i="10"/>
  <c r="M97" i="10"/>
  <c r="K97" i="10"/>
  <c r="N96" i="10"/>
  <c r="M96" i="10"/>
  <c r="O96" i="10"/>
  <c r="K96" i="10"/>
  <c r="O95" i="10"/>
  <c r="N95" i="10"/>
  <c r="M95" i="10"/>
  <c r="K95" i="10"/>
  <c r="N94" i="10"/>
  <c r="M94" i="10"/>
  <c r="O94" i="10"/>
  <c r="K94" i="10"/>
  <c r="O93" i="10"/>
  <c r="N93" i="10"/>
  <c r="M93" i="10"/>
  <c r="K93" i="10"/>
  <c r="N92" i="10"/>
  <c r="M92" i="10"/>
  <c r="O92" i="10"/>
  <c r="K92" i="10"/>
  <c r="O91" i="10"/>
  <c r="N91" i="10"/>
  <c r="M91" i="10"/>
  <c r="K91" i="10"/>
  <c r="N90" i="10"/>
  <c r="M90" i="10"/>
  <c r="O90" i="10"/>
  <c r="K90" i="10"/>
  <c r="O89" i="10"/>
  <c r="N89" i="10"/>
  <c r="M89" i="10"/>
  <c r="K89" i="10"/>
  <c r="N88" i="10"/>
  <c r="M88" i="10"/>
  <c r="O88" i="10"/>
  <c r="K88" i="10"/>
  <c r="O87" i="10"/>
  <c r="N87" i="10"/>
  <c r="M87" i="10"/>
  <c r="K87" i="10"/>
  <c r="N86" i="10"/>
  <c r="M86" i="10"/>
  <c r="O86" i="10"/>
  <c r="K86" i="10"/>
  <c r="O85" i="10"/>
  <c r="N85" i="10"/>
  <c r="M85" i="10"/>
  <c r="K85" i="10"/>
  <c r="N84" i="10"/>
  <c r="M84" i="10"/>
  <c r="O84" i="10"/>
  <c r="K84" i="10"/>
  <c r="O83" i="10"/>
  <c r="N83" i="10"/>
  <c r="M83" i="10"/>
  <c r="K83" i="10"/>
  <c r="N82" i="10"/>
  <c r="M82" i="10"/>
  <c r="O82" i="10"/>
  <c r="K82" i="10"/>
  <c r="O81" i="10"/>
  <c r="N81" i="10"/>
  <c r="M81" i="10"/>
  <c r="K81" i="10"/>
  <c r="N80" i="10"/>
  <c r="M80" i="10"/>
  <c r="O80" i="10"/>
  <c r="K80" i="10"/>
  <c r="O79" i="10"/>
  <c r="N79" i="10"/>
  <c r="M79" i="10"/>
  <c r="K79" i="10"/>
  <c r="N78" i="10"/>
  <c r="M78" i="10"/>
  <c r="O78" i="10"/>
  <c r="K78" i="10"/>
  <c r="O77" i="10"/>
  <c r="N77" i="10"/>
  <c r="M77" i="10"/>
  <c r="K77" i="10"/>
  <c r="N76" i="10"/>
  <c r="M76" i="10"/>
  <c r="O76" i="10"/>
  <c r="K76" i="10"/>
  <c r="O75" i="10"/>
  <c r="N75" i="10"/>
  <c r="M75" i="10"/>
  <c r="K75" i="10"/>
  <c r="N74" i="10"/>
  <c r="M74" i="10"/>
  <c r="O74" i="10"/>
  <c r="K74" i="10"/>
  <c r="O73" i="10"/>
  <c r="N73" i="10"/>
  <c r="M73" i="10"/>
  <c r="K73" i="10"/>
  <c r="N72" i="10"/>
  <c r="M72" i="10"/>
  <c r="O72" i="10"/>
  <c r="K72" i="10"/>
  <c r="O71" i="10"/>
  <c r="N71" i="10"/>
  <c r="M71" i="10"/>
  <c r="K71" i="10"/>
  <c r="N70" i="10"/>
  <c r="M70" i="10"/>
  <c r="O70" i="10"/>
  <c r="K70" i="10"/>
  <c r="O69" i="10"/>
  <c r="N69" i="10"/>
  <c r="M69" i="10"/>
  <c r="K69" i="10"/>
  <c r="N68" i="10"/>
  <c r="M68" i="10"/>
  <c r="O68" i="10"/>
  <c r="K68" i="10"/>
  <c r="O67" i="10"/>
  <c r="N67" i="10"/>
  <c r="M67" i="10"/>
  <c r="K67" i="10"/>
  <c r="N66" i="10"/>
  <c r="M66" i="10"/>
  <c r="O66" i="10"/>
  <c r="K66" i="10"/>
  <c r="N65" i="10"/>
  <c r="M65" i="10"/>
  <c r="O65" i="10"/>
  <c r="K65" i="10"/>
  <c r="N64" i="10"/>
  <c r="M64" i="10"/>
  <c r="O64" i="10"/>
  <c r="K64" i="10"/>
  <c r="O63" i="10"/>
  <c r="N63" i="10"/>
  <c r="M63" i="10"/>
  <c r="K63" i="10"/>
  <c r="O62" i="10"/>
  <c r="N62" i="10"/>
  <c r="M62" i="10"/>
  <c r="K62" i="10"/>
  <c r="O61" i="10"/>
  <c r="N61" i="10"/>
  <c r="M61" i="10"/>
  <c r="K61" i="10"/>
  <c r="N60" i="10"/>
  <c r="M60" i="10"/>
  <c r="O60" i="10"/>
  <c r="K60" i="10"/>
  <c r="N59" i="10"/>
  <c r="M59" i="10"/>
  <c r="O59" i="10"/>
  <c r="K59" i="10"/>
  <c r="N58" i="10"/>
  <c r="M58" i="10"/>
  <c r="O58" i="10"/>
  <c r="K58" i="10"/>
  <c r="O57" i="10"/>
  <c r="N57" i="10"/>
  <c r="M57" i="10"/>
  <c r="K57" i="10"/>
  <c r="O56" i="10"/>
  <c r="N56" i="10"/>
  <c r="M56" i="10"/>
  <c r="K56" i="10"/>
  <c r="O55" i="10"/>
  <c r="N55" i="10"/>
  <c r="M55" i="10"/>
  <c r="K55" i="10"/>
  <c r="N54" i="10"/>
  <c r="M54" i="10"/>
  <c r="O54" i="10"/>
  <c r="K54" i="10"/>
  <c r="N53" i="10"/>
  <c r="M53" i="10"/>
  <c r="O53" i="10"/>
  <c r="K53" i="10"/>
  <c r="N52" i="10"/>
  <c r="M52" i="10"/>
  <c r="O52" i="10"/>
  <c r="K52" i="10"/>
  <c r="O51" i="10"/>
  <c r="N51" i="10"/>
  <c r="M51" i="10"/>
  <c r="K51" i="10"/>
  <c r="O50" i="10"/>
  <c r="N50" i="10"/>
  <c r="M50" i="10"/>
  <c r="K50" i="10"/>
  <c r="O49" i="10"/>
  <c r="N49" i="10"/>
  <c r="M49" i="10"/>
  <c r="K49" i="10"/>
  <c r="N48" i="10"/>
  <c r="M48" i="10"/>
  <c r="O48" i="10"/>
  <c r="K48" i="10"/>
  <c r="N47" i="10"/>
  <c r="M47" i="10"/>
  <c r="O47" i="10"/>
  <c r="K47" i="10"/>
  <c r="N46" i="10"/>
  <c r="M46" i="10"/>
  <c r="O46" i="10"/>
  <c r="K46" i="10"/>
  <c r="O45" i="10"/>
  <c r="N45" i="10"/>
  <c r="M45" i="10"/>
  <c r="K45" i="10"/>
  <c r="O44" i="10"/>
  <c r="N44" i="10"/>
  <c r="M44" i="10"/>
  <c r="K44" i="10"/>
  <c r="O43" i="10"/>
  <c r="N43" i="10"/>
  <c r="M43" i="10"/>
  <c r="K43" i="10"/>
  <c r="N42" i="10"/>
  <c r="M42" i="10"/>
  <c r="O42" i="10"/>
  <c r="K42" i="10"/>
  <c r="N41" i="10"/>
  <c r="M41" i="10"/>
  <c r="O41" i="10"/>
  <c r="K41" i="10"/>
  <c r="N40" i="10"/>
  <c r="M40" i="10"/>
  <c r="O40" i="10"/>
  <c r="K40" i="10"/>
  <c r="O39" i="10"/>
  <c r="N39" i="10"/>
  <c r="M39" i="10"/>
  <c r="K39" i="10"/>
  <c r="O38" i="10"/>
  <c r="N38" i="10"/>
  <c r="M38" i="10"/>
  <c r="K38" i="10"/>
  <c r="O37" i="10"/>
  <c r="N37" i="10"/>
  <c r="M37" i="10"/>
  <c r="K37" i="10"/>
  <c r="N36" i="10"/>
  <c r="M36" i="10"/>
  <c r="O36" i="10"/>
  <c r="K36" i="10"/>
  <c r="N35" i="10"/>
  <c r="M35" i="10"/>
  <c r="O35" i="10"/>
  <c r="K35" i="10"/>
  <c r="N34" i="10"/>
  <c r="M34" i="10"/>
  <c r="O34" i="10"/>
  <c r="K34" i="10"/>
  <c r="O33" i="10"/>
  <c r="N33" i="10"/>
  <c r="M33" i="10"/>
  <c r="K33" i="10"/>
  <c r="O32" i="10"/>
  <c r="N32" i="10"/>
  <c r="M32" i="10"/>
  <c r="K32" i="10"/>
  <c r="O31" i="10"/>
  <c r="N31" i="10"/>
  <c r="M31" i="10"/>
  <c r="K31" i="10"/>
  <c r="N30" i="10"/>
  <c r="M30" i="10"/>
  <c r="O30" i="10"/>
  <c r="K30" i="10"/>
  <c r="N29" i="10"/>
  <c r="M29" i="10"/>
  <c r="O29" i="10"/>
  <c r="K29" i="10"/>
  <c r="N28" i="10"/>
  <c r="M28" i="10"/>
  <c r="O28" i="10"/>
  <c r="K28" i="10"/>
  <c r="O27" i="10"/>
  <c r="N27" i="10"/>
  <c r="M27" i="10"/>
  <c r="K27" i="10"/>
  <c r="O26" i="10"/>
  <c r="N26" i="10"/>
  <c r="K26" i="10"/>
  <c r="O25" i="10"/>
  <c r="N25" i="10"/>
  <c r="M25" i="10"/>
  <c r="K25" i="10"/>
  <c r="N24" i="10"/>
  <c r="M24" i="10"/>
  <c r="O24" i="10"/>
  <c r="K24" i="10"/>
  <c r="N23" i="10"/>
  <c r="M23" i="10"/>
  <c r="O23" i="10"/>
  <c r="K23" i="10"/>
  <c r="N22" i="10"/>
  <c r="M22" i="10"/>
  <c r="O22" i="10"/>
  <c r="K22" i="10"/>
  <c r="O21" i="10"/>
  <c r="N21" i="10"/>
  <c r="M21" i="10"/>
  <c r="K21" i="10"/>
  <c r="O20" i="10"/>
  <c r="N20" i="10"/>
  <c r="M20" i="10"/>
  <c r="K20" i="10"/>
  <c r="N19" i="10"/>
  <c r="O19" i="10"/>
  <c r="K19" i="10"/>
  <c r="N18" i="10"/>
  <c r="M18" i="10"/>
  <c r="O18" i="10"/>
  <c r="K18" i="10"/>
  <c r="N17" i="10"/>
  <c r="M17" i="10"/>
  <c r="O17" i="10"/>
  <c r="K17" i="10"/>
  <c r="N16" i="10"/>
  <c r="M16" i="10"/>
  <c r="K16" i="10"/>
  <c r="O15" i="10"/>
  <c r="N15" i="10"/>
  <c r="M15" i="10"/>
  <c r="K15" i="10"/>
  <c r="K1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1" i="10"/>
  <c r="I14" i="1" s="1"/>
  <c r="I10" i="10"/>
  <c r="M11" i="1"/>
  <c r="N11" i="1"/>
  <c r="K11" i="1"/>
  <c r="N14" i="1"/>
  <c r="N10" i="10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1" i="1"/>
  <c r="N173" i="1"/>
  <c r="M173" i="1"/>
  <c r="L173" i="1"/>
  <c r="O173" i="1" s="1"/>
  <c r="K173" i="1"/>
  <c r="N172" i="1"/>
  <c r="M172" i="1"/>
  <c r="L172" i="1"/>
  <c r="O172" i="1" s="1"/>
  <c r="K172" i="1"/>
  <c r="O171" i="1"/>
  <c r="N171" i="1"/>
  <c r="M171" i="1"/>
  <c r="L171" i="1"/>
  <c r="K171" i="1"/>
  <c r="O170" i="1"/>
  <c r="N170" i="1"/>
  <c r="M170" i="1"/>
  <c r="L170" i="1"/>
  <c r="K170" i="1"/>
  <c r="O169" i="1"/>
  <c r="N169" i="1"/>
  <c r="M169" i="1"/>
  <c r="L169" i="1"/>
  <c r="K169" i="1"/>
  <c r="N168" i="1"/>
  <c r="M168" i="1"/>
  <c r="L168" i="1"/>
  <c r="O168" i="1" s="1"/>
  <c r="K168" i="1"/>
  <c r="N167" i="1"/>
  <c r="M167" i="1"/>
  <c r="L167" i="1"/>
  <c r="O167" i="1" s="1"/>
  <c r="K167" i="1"/>
  <c r="N166" i="1"/>
  <c r="M166" i="1"/>
  <c r="L166" i="1"/>
  <c r="O166" i="1" s="1"/>
  <c r="K166" i="1"/>
  <c r="O165" i="1"/>
  <c r="N165" i="1"/>
  <c r="M165" i="1"/>
  <c r="L165" i="1"/>
  <c r="K165" i="1"/>
  <c r="O164" i="1"/>
  <c r="N164" i="1"/>
  <c r="M164" i="1"/>
  <c r="L164" i="1"/>
  <c r="K164" i="1"/>
  <c r="O163" i="1"/>
  <c r="N163" i="1"/>
  <c r="M163" i="1"/>
  <c r="L163" i="1"/>
  <c r="K163" i="1"/>
  <c r="N162" i="1"/>
  <c r="M162" i="1"/>
  <c r="L162" i="1"/>
  <c r="O162" i="1" s="1"/>
  <c r="K162" i="1"/>
  <c r="N161" i="1"/>
  <c r="M161" i="1"/>
  <c r="L161" i="1"/>
  <c r="O161" i="1" s="1"/>
  <c r="K161" i="1"/>
  <c r="N160" i="1"/>
  <c r="M160" i="1"/>
  <c r="L160" i="1"/>
  <c r="O160" i="1" s="1"/>
  <c r="K160" i="1"/>
  <c r="O159" i="1"/>
  <c r="N159" i="1"/>
  <c r="M159" i="1"/>
  <c r="L159" i="1"/>
  <c r="K159" i="1"/>
  <c r="O158" i="1"/>
  <c r="N158" i="1"/>
  <c r="M158" i="1"/>
  <c r="L158" i="1"/>
  <c r="K158" i="1"/>
  <c r="O157" i="1"/>
  <c r="N157" i="1"/>
  <c r="M157" i="1"/>
  <c r="L157" i="1"/>
  <c r="K157" i="1"/>
  <c r="N156" i="1"/>
  <c r="M156" i="1"/>
  <c r="L156" i="1"/>
  <c r="O156" i="1" s="1"/>
  <c r="K156" i="1"/>
  <c r="N155" i="1"/>
  <c r="M155" i="1"/>
  <c r="L155" i="1"/>
  <c r="O155" i="1" s="1"/>
  <c r="K155" i="1"/>
  <c r="N154" i="1"/>
  <c r="M154" i="1"/>
  <c r="L154" i="1"/>
  <c r="O154" i="1" s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N150" i="1"/>
  <c r="M150" i="1"/>
  <c r="L150" i="1"/>
  <c r="O150" i="1" s="1"/>
  <c r="K150" i="1"/>
  <c r="N149" i="1"/>
  <c r="M149" i="1"/>
  <c r="L149" i="1"/>
  <c r="O149" i="1" s="1"/>
  <c r="K149" i="1"/>
  <c r="N148" i="1"/>
  <c r="M148" i="1"/>
  <c r="L148" i="1"/>
  <c r="O148" i="1" s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N144" i="1"/>
  <c r="M144" i="1"/>
  <c r="L144" i="1"/>
  <c r="O144" i="1" s="1"/>
  <c r="K144" i="1"/>
  <c r="N143" i="1"/>
  <c r="M143" i="1"/>
  <c r="L143" i="1"/>
  <c r="O143" i="1" s="1"/>
  <c r="K143" i="1"/>
  <c r="N142" i="1"/>
  <c r="M142" i="1"/>
  <c r="L142" i="1"/>
  <c r="O142" i="1" s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N138" i="1"/>
  <c r="M138" i="1"/>
  <c r="L138" i="1"/>
  <c r="O138" i="1" s="1"/>
  <c r="K138" i="1"/>
  <c r="N137" i="1"/>
  <c r="M137" i="1"/>
  <c r="L137" i="1"/>
  <c r="O137" i="1" s="1"/>
  <c r="K137" i="1"/>
  <c r="N136" i="1"/>
  <c r="M136" i="1"/>
  <c r="L136" i="1"/>
  <c r="O136" i="1" s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N132" i="1"/>
  <c r="M132" i="1"/>
  <c r="L132" i="1"/>
  <c r="O132" i="1" s="1"/>
  <c r="K132" i="1"/>
  <c r="N131" i="1"/>
  <c r="M131" i="1"/>
  <c r="L131" i="1"/>
  <c r="O131" i="1" s="1"/>
  <c r="K131" i="1"/>
  <c r="N130" i="1"/>
  <c r="M130" i="1"/>
  <c r="L130" i="1"/>
  <c r="O130" i="1" s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N126" i="1"/>
  <c r="M126" i="1"/>
  <c r="L126" i="1"/>
  <c r="O126" i="1" s="1"/>
  <c r="K126" i="1"/>
  <c r="N125" i="1"/>
  <c r="M125" i="1"/>
  <c r="L125" i="1"/>
  <c r="O125" i="1" s="1"/>
  <c r="K125" i="1"/>
  <c r="N124" i="1"/>
  <c r="M124" i="1"/>
  <c r="L124" i="1"/>
  <c r="O124" i="1" s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N120" i="1"/>
  <c r="M120" i="1"/>
  <c r="L120" i="1"/>
  <c r="O120" i="1" s="1"/>
  <c r="K120" i="1"/>
  <c r="N119" i="1"/>
  <c r="M119" i="1"/>
  <c r="L119" i="1"/>
  <c r="O119" i="1" s="1"/>
  <c r="K119" i="1"/>
  <c r="N118" i="1"/>
  <c r="M118" i="1"/>
  <c r="L118" i="1"/>
  <c r="O118" i="1" s="1"/>
  <c r="K118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N114" i="1"/>
  <c r="M114" i="1"/>
  <c r="L114" i="1"/>
  <c r="O114" i="1" s="1"/>
  <c r="K114" i="1"/>
  <c r="N113" i="1"/>
  <c r="M113" i="1"/>
  <c r="L113" i="1"/>
  <c r="O113" i="1" s="1"/>
  <c r="K113" i="1"/>
  <c r="N112" i="1"/>
  <c r="M112" i="1"/>
  <c r="L112" i="1"/>
  <c r="O112" i="1" s="1"/>
  <c r="K112" i="1"/>
  <c r="O111" i="1"/>
  <c r="N111" i="1"/>
  <c r="M111" i="1"/>
  <c r="L111" i="1"/>
  <c r="K111" i="1"/>
  <c r="O110" i="1"/>
  <c r="N110" i="1"/>
  <c r="M110" i="1"/>
  <c r="L110" i="1"/>
  <c r="K110" i="1"/>
  <c r="O109" i="1"/>
  <c r="N109" i="1"/>
  <c r="M109" i="1"/>
  <c r="L109" i="1"/>
  <c r="K109" i="1"/>
  <c r="N108" i="1"/>
  <c r="M108" i="1"/>
  <c r="L108" i="1"/>
  <c r="O108" i="1" s="1"/>
  <c r="K108" i="1"/>
  <c r="N107" i="1"/>
  <c r="M107" i="1"/>
  <c r="L107" i="1"/>
  <c r="O107" i="1" s="1"/>
  <c r="K107" i="1"/>
  <c r="N106" i="1"/>
  <c r="M106" i="1"/>
  <c r="L106" i="1"/>
  <c r="O106" i="1" s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N102" i="1"/>
  <c r="M102" i="1"/>
  <c r="L102" i="1"/>
  <c r="O102" i="1" s="1"/>
  <c r="K102" i="1"/>
  <c r="N101" i="1"/>
  <c r="M101" i="1"/>
  <c r="L101" i="1"/>
  <c r="O101" i="1" s="1"/>
  <c r="K101" i="1"/>
  <c r="N100" i="1"/>
  <c r="M100" i="1"/>
  <c r="L100" i="1"/>
  <c r="O100" i="1" s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N96" i="1"/>
  <c r="M96" i="1"/>
  <c r="L96" i="1"/>
  <c r="O96" i="1" s="1"/>
  <c r="K96" i="1"/>
  <c r="N95" i="1"/>
  <c r="M95" i="1"/>
  <c r="L95" i="1"/>
  <c r="O95" i="1" s="1"/>
  <c r="K95" i="1"/>
  <c r="N94" i="1"/>
  <c r="M94" i="1"/>
  <c r="L94" i="1"/>
  <c r="O94" i="1" s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N90" i="1"/>
  <c r="M90" i="1"/>
  <c r="L90" i="1"/>
  <c r="O90" i="1" s="1"/>
  <c r="K90" i="1"/>
  <c r="N89" i="1"/>
  <c r="M89" i="1"/>
  <c r="L89" i="1"/>
  <c r="O89" i="1" s="1"/>
  <c r="K89" i="1"/>
  <c r="N88" i="1"/>
  <c r="M88" i="1"/>
  <c r="L88" i="1"/>
  <c r="O88" i="1" s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N84" i="1"/>
  <c r="M84" i="1"/>
  <c r="L84" i="1"/>
  <c r="O84" i="1" s="1"/>
  <c r="K84" i="1"/>
  <c r="N83" i="1"/>
  <c r="M83" i="1"/>
  <c r="L83" i="1"/>
  <c r="O83" i="1" s="1"/>
  <c r="K83" i="1"/>
  <c r="N82" i="1"/>
  <c r="M82" i="1"/>
  <c r="L82" i="1"/>
  <c r="O82" i="1" s="1"/>
  <c r="K82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N78" i="1"/>
  <c r="M78" i="1"/>
  <c r="L78" i="1"/>
  <c r="O78" i="1" s="1"/>
  <c r="K78" i="1"/>
  <c r="N77" i="1"/>
  <c r="M77" i="1"/>
  <c r="L77" i="1"/>
  <c r="O77" i="1" s="1"/>
  <c r="K77" i="1"/>
  <c r="N76" i="1"/>
  <c r="M76" i="1"/>
  <c r="L76" i="1"/>
  <c r="O76" i="1" s="1"/>
  <c r="K76" i="1"/>
  <c r="O75" i="1"/>
  <c r="N75" i="1"/>
  <c r="M75" i="1"/>
  <c r="L75" i="1"/>
  <c r="K75" i="1"/>
  <c r="O74" i="1"/>
  <c r="N74" i="1"/>
  <c r="M74" i="1"/>
  <c r="L74" i="1"/>
  <c r="K74" i="1"/>
  <c r="O73" i="1"/>
  <c r="N73" i="1"/>
  <c r="M73" i="1"/>
  <c r="L73" i="1"/>
  <c r="K73" i="1"/>
  <c r="N72" i="1"/>
  <c r="M72" i="1"/>
  <c r="L72" i="1"/>
  <c r="O72" i="1" s="1"/>
  <c r="K72" i="1"/>
  <c r="N71" i="1"/>
  <c r="M71" i="1"/>
  <c r="L71" i="1"/>
  <c r="O71" i="1" s="1"/>
  <c r="K71" i="1"/>
  <c r="N70" i="1"/>
  <c r="M70" i="1"/>
  <c r="L70" i="1"/>
  <c r="O70" i="1" s="1"/>
  <c r="K70" i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N66" i="1"/>
  <c r="M66" i="1"/>
  <c r="L66" i="1"/>
  <c r="O66" i="1" s="1"/>
  <c r="K66" i="1"/>
  <c r="N65" i="1"/>
  <c r="M65" i="1"/>
  <c r="L65" i="1"/>
  <c r="O65" i="1" s="1"/>
  <c r="K65" i="1"/>
  <c r="N64" i="1"/>
  <c r="M64" i="1"/>
  <c r="L64" i="1"/>
  <c r="O64" i="1" s="1"/>
  <c r="K64" i="1"/>
  <c r="O63" i="1"/>
  <c r="N63" i="1"/>
  <c r="M63" i="1"/>
  <c r="L63" i="1"/>
  <c r="K63" i="1"/>
  <c r="O62" i="1"/>
  <c r="N62" i="1"/>
  <c r="M62" i="1"/>
  <c r="L62" i="1"/>
  <c r="K62" i="1"/>
  <c r="O61" i="1"/>
  <c r="N61" i="1"/>
  <c r="M61" i="1"/>
  <c r="L61" i="1"/>
  <c r="K61" i="1"/>
  <c r="N60" i="1"/>
  <c r="M60" i="1"/>
  <c r="L60" i="1"/>
  <c r="O60" i="1" s="1"/>
  <c r="K60" i="1"/>
  <c r="N59" i="1"/>
  <c r="M59" i="1"/>
  <c r="L59" i="1"/>
  <c r="O59" i="1" s="1"/>
  <c r="K59" i="1"/>
  <c r="N58" i="1"/>
  <c r="M58" i="1"/>
  <c r="L58" i="1"/>
  <c r="O58" i="1" s="1"/>
  <c r="K58" i="1"/>
  <c r="O57" i="1"/>
  <c r="N57" i="1"/>
  <c r="M57" i="1"/>
  <c r="L57" i="1"/>
  <c r="K57" i="1"/>
  <c r="O56" i="1"/>
  <c r="N56" i="1"/>
  <c r="M56" i="1"/>
  <c r="L56" i="1"/>
  <c r="K56" i="1"/>
  <c r="O55" i="1"/>
  <c r="N55" i="1"/>
  <c r="M55" i="1"/>
  <c r="L55" i="1"/>
  <c r="K55" i="1"/>
  <c r="N54" i="1"/>
  <c r="M54" i="1"/>
  <c r="L54" i="1"/>
  <c r="O54" i="1" s="1"/>
  <c r="K54" i="1"/>
  <c r="N53" i="1"/>
  <c r="M53" i="1"/>
  <c r="L53" i="1"/>
  <c r="O53" i="1" s="1"/>
  <c r="K53" i="1"/>
  <c r="N52" i="1"/>
  <c r="M52" i="1"/>
  <c r="L52" i="1"/>
  <c r="O52" i="1" s="1"/>
  <c r="K52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N48" i="1"/>
  <c r="M48" i="1"/>
  <c r="L48" i="1"/>
  <c r="O48" i="1" s="1"/>
  <c r="K48" i="1"/>
  <c r="N47" i="1"/>
  <c r="M47" i="1"/>
  <c r="L47" i="1"/>
  <c r="O47" i="1" s="1"/>
  <c r="K47" i="1"/>
  <c r="N46" i="1"/>
  <c r="M46" i="1"/>
  <c r="L46" i="1"/>
  <c r="O46" i="1" s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N42" i="1"/>
  <c r="M42" i="1"/>
  <c r="L42" i="1"/>
  <c r="O42" i="1" s="1"/>
  <c r="K42" i="1"/>
  <c r="N41" i="1"/>
  <c r="M41" i="1"/>
  <c r="L41" i="1"/>
  <c r="O41" i="1" s="1"/>
  <c r="K41" i="1"/>
  <c r="N40" i="1"/>
  <c r="M40" i="1"/>
  <c r="L40" i="1"/>
  <c r="O40" i="1" s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N36" i="1"/>
  <c r="M36" i="1"/>
  <c r="L36" i="1"/>
  <c r="O36" i="1" s="1"/>
  <c r="K36" i="1"/>
  <c r="N35" i="1"/>
  <c r="M35" i="1"/>
  <c r="L35" i="1"/>
  <c r="O35" i="1" s="1"/>
  <c r="K35" i="1"/>
  <c r="N34" i="1"/>
  <c r="M34" i="1"/>
  <c r="L34" i="1"/>
  <c r="O34" i="1" s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N30" i="1"/>
  <c r="M30" i="1"/>
  <c r="L30" i="1"/>
  <c r="O30" i="1" s="1"/>
  <c r="K30" i="1"/>
  <c r="N29" i="1"/>
  <c r="M29" i="1"/>
  <c r="L29" i="1"/>
  <c r="O29" i="1" s="1"/>
  <c r="K29" i="1"/>
  <c r="N28" i="1"/>
  <c r="M28" i="1"/>
  <c r="L28" i="1"/>
  <c r="O28" i="1" s="1"/>
  <c r="K28" i="1"/>
  <c r="O27" i="1"/>
  <c r="N27" i="1"/>
  <c r="M27" i="1"/>
  <c r="L27" i="1"/>
  <c r="K27" i="1"/>
  <c r="O26" i="1"/>
  <c r="N26" i="1"/>
  <c r="M26" i="1"/>
  <c r="L26" i="1"/>
  <c r="K26" i="1"/>
  <c r="O25" i="1"/>
  <c r="N25" i="1"/>
  <c r="M25" i="1"/>
  <c r="L25" i="1"/>
  <c r="K25" i="1"/>
  <c r="N24" i="1"/>
  <c r="M24" i="1"/>
  <c r="L24" i="1"/>
  <c r="O24" i="1" s="1"/>
  <c r="K24" i="1"/>
  <c r="N23" i="1"/>
  <c r="M23" i="1"/>
  <c r="L23" i="1"/>
  <c r="O23" i="1" s="1"/>
  <c r="K23" i="1"/>
  <c r="N22" i="1"/>
  <c r="M22" i="1"/>
  <c r="L22" i="1"/>
  <c r="O22" i="1" s="1"/>
  <c r="K22" i="1"/>
  <c r="O21" i="1"/>
  <c r="N21" i="1"/>
  <c r="M21" i="1"/>
  <c r="L21" i="1"/>
  <c r="K21" i="1"/>
  <c r="O20" i="1"/>
  <c r="N20" i="1"/>
  <c r="M20" i="1"/>
  <c r="L20" i="1"/>
  <c r="K20" i="1"/>
  <c r="O19" i="1"/>
  <c r="N19" i="1"/>
  <c r="M19" i="1"/>
  <c r="L19" i="1"/>
  <c r="K19" i="1"/>
  <c r="N18" i="1"/>
  <c r="M18" i="1"/>
  <c r="L18" i="1"/>
  <c r="O18" i="1" s="1"/>
  <c r="K18" i="1"/>
  <c r="N17" i="1"/>
  <c r="M17" i="1"/>
  <c r="L17" i="1"/>
  <c r="O17" i="1" s="1"/>
  <c r="K17" i="1"/>
  <c r="N16" i="1"/>
  <c r="M16" i="1"/>
  <c r="L16" i="1"/>
  <c r="O16" i="1" s="1"/>
  <c r="K16" i="1"/>
  <c r="K14" i="1"/>
  <c r="N14" i="10"/>
  <c r="K10" i="10"/>
  <c r="L14" i="1"/>
  <c r="M14" i="1"/>
  <c r="O16" i="10" l="1"/>
  <c r="O14" i="10"/>
  <c r="O10" i="10"/>
  <c r="O14" i="1"/>
  <c r="C7" i="10" l="1"/>
  <c r="M15" i="1"/>
  <c r="N15" i="1"/>
  <c r="N10" i="1" l="1"/>
  <c r="L11" i="1"/>
  <c r="L15" i="1"/>
  <c r="O15" i="1" s="1"/>
  <c r="K15" i="1"/>
  <c r="L10" i="1"/>
  <c r="K10" i="1"/>
  <c r="O10" i="1" l="1"/>
  <c r="O11" i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san010</author>
  </authors>
  <commentList>
    <comment ref="C5" authorId="0" shapeId="0" xr:uid="{78874488-6980-4C47-AFE1-5B01D619905C}">
      <text>
        <r>
          <rPr>
            <b/>
            <sz val="9"/>
            <color indexed="81"/>
            <rFont val="MS P ゴシック"/>
            <family val="3"/>
            <charset val="128"/>
          </rPr>
          <t>■お支払方法を🔽よりお選びください
■クレジットカード決済：</t>
        </r>
        <r>
          <rPr>
            <b/>
            <sz val="9"/>
            <color indexed="53"/>
            <rFont val="MS P ゴシック"/>
            <family val="3"/>
            <charset val="128"/>
          </rPr>
          <t>決済手続きについて、メールかお電話でご連絡させていただきます。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■コンビニ決済：</t>
        </r>
        <r>
          <rPr>
            <b/>
            <sz val="9"/>
            <color indexed="53"/>
            <rFont val="MS P ゴシック"/>
            <family val="3"/>
            <charset val="128"/>
          </rPr>
          <t xml:space="preserve">当ショップでのご利用が初めてのお客様は振込用紙（郵便局のみ）にて事前にお振込みいただ　　　　き、ご入金確認後の発送となります。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■口座引落：</t>
        </r>
        <r>
          <rPr>
            <b/>
            <sz val="9"/>
            <color indexed="53"/>
            <rFont val="MS P ゴシック"/>
            <family val="3"/>
            <charset val="128"/>
          </rPr>
          <t>ご登録のある方のみご利用可能。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■代金引換:</t>
        </r>
        <r>
          <rPr>
            <b/>
            <sz val="9"/>
            <color indexed="53"/>
            <rFont val="MS P ゴシック"/>
            <family val="3"/>
            <charset val="128"/>
          </rPr>
          <t xml:space="preserve">ご依頼主様とお届け先が同一の場合にのみ可能。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■銀行振込・郵便振替：</t>
        </r>
        <r>
          <rPr>
            <b/>
            <sz val="9"/>
            <color indexed="53"/>
            <rFont val="MS P ゴシック"/>
            <family val="3"/>
            <charset val="128"/>
          </rPr>
          <t xml:space="preserve">・振込手数料はお客様負担でお願い致します。
・ご入金確認後の発送となります。
・お振込み時の控えは紛失しないようにご注意ください。
・合計金額等、ご不明な点がございましたら仁多米までお問い合わせください。
</t>
        </r>
      </text>
    </comment>
    <comment ref="R9" authorId="0" shapeId="0" xr:uid="{E31DECF0-10A1-40DE-997A-054189B07406}">
      <text>
        <r>
          <rPr>
            <b/>
            <sz val="9"/>
            <color indexed="18"/>
            <rFont val="MS P ゴシック"/>
            <family val="3"/>
            <charset val="128"/>
          </rPr>
          <t>無し：空らん
午前中：0812
14時～16時：1416
16時～18時：1618
18時～20時：1820
19時～21時：1921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" authorId="0" shapeId="0" xr:uid="{FF1BBFB1-CE19-434D-A0E6-BD4100F63641}">
      <text>
        <r>
          <rPr>
            <sz val="9"/>
            <color indexed="81"/>
            <rFont val="MS P ゴシック"/>
            <family val="3"/>
            <charset val="128"/>
          </rPr>
          <t xml:space="preserve">699-1812⇒6991812
(ハイフン無しでご入力ください)
</t>
        </r>
      </text>
    </comment>
    <comment ref="D10" authorId="0" shapeId="0" xr:uid="{17F1AB96-3DCB-4C47-B1C6-C2A60D33770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都道府県よりご記載ください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" authorId="0" shapeId="0" xr:uid="{5D97A99C-D64D-4EC7-A6B9-CF9E0B54F075}">
      <text>
        <r>
          <rPr>
            <b/>
            <sz val="9"/>
            <color indexed="81"/>
            <rFont val="MS P ゴシック"/>
            <family val="3"/>
            <charset val="128"/>
          </rPr>
          <t>商品名を🔽リストからお選びください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10" authorId="0" shapeId="0" xr:uid="{09B49865-10D7-4454-8B73-D8726EE33A5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🔽の中からお選びください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10" authorId="0" shapeId="0" xr:uid="{28210AE1-D97A-4AD6-99E9-559D7CD5EF16}">
      <text>
        <r>
          <rPr>
            <sz val="9"/>
            <color indexed="81"/>
            <rFont val="MS P ゴシック"/>
            <family val="3"/>
            <charset val="128"/>
          </rPr>
          <t xml:space="preserve">
・ご希望の日にヤマト運輸または佐川急便にてお届けいたします。
・ 通常はご注文受付後、1～7営業日の発送となります。
　　（発送が入金確認後となる場合はご注意ください。）
・ご注文が込み合った場合、ご注文の数が多い場合など、ご希望に添えない場合がございます
・天候や道路事情により、ご希望日にお届けできない場合もございます。</t>
        </r>
      </text>
    </comment>
    <comment ref="R10" authorId="0" shapeId="0" xr:uid="{07234684-F591-463A-A49C-09B0AC257267}">
      <text>
        <r>
          <rPr>
            <b/>
            <sz val="9"/>
            <color indexed="81"/>
            <rFont val="MS P ゴシック"/>
            <family val="3"/>
            <charset val="128"/>
          </rPr>
          <t>🔽の中からお選びください
無し⇒空らん
午前中⇒0812
14時～16時⇒1416
16時～18時⇒1618
18時～20時⇒1820
19時～21時⇒1921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" authorId="0" shapeId="0" xr:uid="{6BBC387E-AF00-4423-B3E3-E2BAE139D92F}">
      <text>
        <r>
          <rPr>
            <b/>
            <sz val="9"/>
            <color indexed="81"/>
            <rFont val="MS P ゴシック"/>
            <family val="3"/>
            <charset val="128"/>
          </rPr>
          <t>商品名を🔽リストからお選びください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11" authorId="0" shapeId="0" xr:uid="{E3157687-FDDA-453C-A8AE-FD5587C893E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🔽の中からお選びください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11" authorId="0" shapeId="0" xr:uid="{58B257C9-C96F-4C6E-B034-9A3080B5E45A}">
      <text>
        <r>
          <rPr>
            <b/>
            <sz val="9"/>
            <color indexed="81"/>
            <rFont val="MS P ゴシック"/>
            <family val="3"/>
            <charset val="128"/>
          </rPr>
          <t>🔽の中からお選びください
無し⇒空らん
午前中⇒0812
14時～16時⇒1416
16時～18時⇒1618
18時～20時⇒1820
19時～21時⇒1921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" authorId="0" shapeId="0" xr:uid="{304B08A9-50A7-4354-B049-1AF6148FCAFB}">
      <text>
        <r>
          <rPr>
            <sz val="9"/>
            <color indexed="81"/>
            <rFont val="MS P ゴシック"/>
            <family val="3"/>
            <charset val="128"/>
          </rPr>
          <t xml:space="preserve">699-1812⇒6991812
(ハイフン無しでご入力ください)
</t>
        </r>
      </text>
    </comment>
    <comment ref="D13" authorId="0" shapeId="0" xr:uid="{CE477AFD-827D-49AC-9300-C256C9F9E03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都道府県よりご記入ください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13" authorId="0" shapeId="0" xr:uid="{5D3BCFCA-A352-4CB3-AA0E-AED6B964EFE9}">
      <text>
        <r>
          <rPr>
            <b/>
            <sz val="9"/>
            <color indexed="18"/>
            <rFont val="MS P ゴシック"/>
            <family val="3"/>
            <charset val="128"/>
          </rPr>
          <t>無し：空らん
午前中：0812
14時～16時：1416
16時～18時：1618
18時～20時：1820
19時～21時：1921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E00D1CD9-34F8-4D60-8CBD-9C1B680412BE}">
      <text>
        <r>
          <rPr>
            <sz val="9"/>
            <color indexed="81"/>
            <rFont val="MS P ゴシック"/>
            <family val="3"/>
            <charset val="128"/>
          </rPr>
          <t xml:space="preserve">699-1812⇒6991812
(ハイフン無しでご入力ください)
</t>
        </r>
      </text>
    </comment>
    <comment ref="J14" authorId="0" shapeId="0" xr:uid="{ECA83E3A-4BB0-406E-82FB-223696766293}">
      <text>
        <r>
          <rPr>
            <b/>
            <sz val="9"/>
            <color indexed="81"/>
            <rFont val="MS P ゴシック"/>
            <family val="3"/>
            <charset val="128"/>
          </rPr>
          <t>商品名を🔽リストからお選びください</t>
        </r>
        <r>
          <rPr>
            <sz val="9"/>
            <color indexed="81"/>
            <rFont val="MS P ゴシック"/>
            <family val="3"/>
            <charset val="128"/>
          </rPr>
          <t xml:space="preserve">
※が付いている商品はキャンペーン対象外商品です</t>
        </r>
      </text>
    </comment>
    <comment ref="P14" authorId="0" shapeId="0" xr:uid="{AF13F613-7E3D-47C4-A2F7-534B393A1AC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🔽の中からお選びください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14" authorId="0" shapeId="0" xr:uid="{937951DD-FBA1-483A-A71E-1C63DA7303AF}">
      <text>
        <r>
          <rPr>
            <sz val="9"/>
            <color indexed="81"/>
            <rFont val="MS P ゴシック"/>
            <family val="3"/>
            <charset val="128"/>
          </rPr>
          <t xml:space="preserve">
・ご希望の日にヤマト運輸または佐川急便にてお届けいたします。
・ 通常はご注文受付後、1～7営業日の発送となります。
　　（発送が入金確認後となる場合はご注意ください。）
・ご注文が込み合った場合、ご注文の数が多い場合など、ご希望に添えない場合がございます
・天候や道路事情により、ご希望日にお届けできない場合もございます。</t>
        </r>
      </text>
    </comment>
    <comment ref="R14" authorId="0" shapeId="0" xr:uid="{B3869BEE-42C7-494F-BCAE-09290DC21864}">
      <text>
        <r>
          <rPr>
            <b/>
            <sz val="9"/>
            <color indexed="81"/>
            <rFont val="MS P ゴシック"/>
            <family val="3"/>
            <charset val="128"/>
          </rPr>
          <t>🔽の中からお選びください
無し⇒空らん
午前中⇒0812
14時～16時⇒1416
16時～18時⇒1618
18時～20時⇒1820
19時～21時⇒1921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san010</author>
  </authors>
  <commentList>
    <comment ref="C5" authorId="0" shapeId="0" xr:uid="{56696828-9512-4E47-9F5A-9ED4CC92A26E}">
      <text>
        <r>
          <rPr>
            <b/>
            <sz val="9"/>
            <color indexed="81"/>
            <rFont val="MS P ゴシック"/>
            <family val="3"/>
            <charset val="128"/>
          </rPr>
          <t>■お支払方法を🔽よりお選びください
■クレジットカード決済：</t>
        </r>
        <r>
          <rPr>
            <b/>
            <sz val="9"/>
            <color indexed="53"/>
            <rFont val="MS P ゴシック"/>
            <family val="3"/>
            <charset val="128"/>
          </rPr>
          <t>決済手続きについて、メールかお電話でご連絡させていただきます。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■コンビニ決済：</t>
        </r>
        <r>
          <rPr>
            <b/>
            <sz val="9"/>
            <color indexed="53"/>
            <rFont val="MS P ゴシック"/>
            <family val="3"/>
            <charset val="128"/>
          </rPr>
          <t xml:space="preserve">当ショップでのご利用が初めてのお客様は振込用紙（郵便局のみ）にて事前にお振込みいただ　　　　き、ご入金確認後の発送となります。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■口座引落：</t>
        </r>
        <r>
          <rPr>
            <b/>
            <sz val="9"/>
            <color indexed="53"/>
            <rFont val="MS P ゴシック"/>
            <family val="3"/>
            <charset val="128"/>
          </rPr>
          <t>ご登録のある方のみご利用可能。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■代金引換:</t>
        </r>
        <r>
          <rPr>
            <b/>
            <sz val="9"/>
            <color indexed="53"/>
            <rFont val="MS P ゴシック"/>
            <family val="3"/>
            <charset val="128"/>
          </rPr>
          <t xml:space="preserve">ご依頼主様とお届け先が同一の場合にのみ可能。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■銀行振込・郵便振替：</t>
        </r>
        <r>
          <rPr>
            <b/>
            <sz val="9"/>
            <color indexed="53"/>
            <rFont val="MS P ゴシック"/>
            <family val="3"/>
            <charset val="128"/>
          </rPr>
          <t xml:space="preserve">・振込手数料はお客様負担でお願い致します。
・ご入金確認後の発送となります。
・お振込み時の控えは紛失しないようにご注意ください。
・合計金額等、ご不明な点がございましたら仁多米までお問い合わせください。
</t>
        </r>
      </text>
    </comment>
    <comment ref="R9" authorId="0" shapeId="0" xr:uid="{8B437338-0F9C-42B2-827B-A86F0796F111}">
      <text>
        <r>
          <rPr>
            <b/>
            <sz val="9"/>
            <color indexed="18"/>
            <rFont val="MS P ゴシック"/>
            <family val="3"/>
            <charset val="128"/>
          </rPr>
          <t>無し：空らん
午前中：0812
14時～16時：1416
16時～18時：1618
18時～20時：1820
19時～21時：1921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" authorId="0" shapeId="0" xr:uid="{1EE2C9BD-95A1-4D76-97E7-41C030250F15}">
      <text>
        <r>
          <rPr>
            <sz val="9"/>
            <color indexed="81"/>
            <rFont val="MS P ゴシック"/>
            <family val="3"/>
            <charset val="128"/>
          </rPr>
          <t xml:space="preserve">699-1812⇒6991812
(ハイフン無しでご入力ください)
</t>
        </r>
      </text>
    </comment>
    <comment ref="D10" authorId="0" shapeId="0" xr:uid="{793D5E4F-2F4C-42D4-B1AC-901BE0584FB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都道府県よりご記載ください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" authorId="0" shapeId="0" xr:uid="{ADF8B499-DB67-4CB5-9D16-3E613FB8B092}">
      <text>
        <r>
          <rPr>
            <b/>
            <sz val="9"/>
            <color indexed="81"/>
            <rFont val="MS P ゴシック"/>
            <family val="3"/>
            <charset val="128"/>
          </rPr>
          <t>商品名を🔽リストからお選びください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10" authorId="0" shapeId="0" xr:uid="{35BA9B8A-92C6-4C1B-A957-94726B8310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🔽の中からお選びください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10" authorId="0" shapeId="0" xr:uid="{BC9D148E-3F72-486E-AFE9-8F6853978156}">
      <text>
        <r>
          <rPr>
            <sz val="9"/>
            <color indexed="81"/>
            <rFont val="MS P ゴシック"/>
            <family val="3"/>
            <charset val="128"/>
          </rPr>
          <t xml:space="preserve">
・ご希望の日にヤマト運輸または佐川急便にてお届けいたします。
・ 通常はご注文受付後、1～7営業日の発送となります。
　　（発送が入金確認後となる場合はご注意ください。）
・ご注文が込み合った場合、ご注文の数が多い場合など、ご希望に添えない場合がございます
・天候や道路事情により、ご希望日にお届けできない場合もございます。</t>
        </r>
      </text>
    </comment>
    <comment ref="R10" authorId="0" shapeId="0" xr:uid="{F6A55FB3-BEFD-42D1-814A-D29965332CF0}">
      <text>
        <r>
          <rPr>
            <b/>
            <sz val="9"/>
            <color indexed="81"/>
            <rFont val="MS P ゴシック"/>
            <family val="3"/>
            <charset val="128"/>
          </rPr>
          <t>🔽の中からお選びください
無し⇒空らん
午前中⇒0812
14時～16時⇒1416
16時～18時⇒1618
18時～20時⇒1820
19時～21時⇒1921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1" authorId="0" shapeId="0" xr:uid="{746C0E39-17D4-4C77-A286-E42D4B7D2064}">
      <text>
        <r>
          <rPr>
            <sz val="9"/>
            <color indexed="81"/>
            <rFont val="MS P ゴシック"/>
            <family val="3"/>
            <charset val="128"/>
          </rPr>
          <t xml:space="preserve">699-1812⇒6991812
(ハイフン無しでご入力ください)
</t>
        </r>
      </text>
    </comment>
    <comment ref="D11" authorId="0" shapeId="0" xr:uid="{50658052-8696-4712-810D-2DECB4429F1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都道府県よりご記載ください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" authorId="0" shapeId="0" xr:uid="{0F87F3C2-67A5-499B-AA65-0C363799053D}">
      <text>
        <r>
          <rPr>
            <sz val="9"/>
            <color indexed="81"/>
            <rFont val="MS P ゴシック"/>
            <family val="3"/>
            <charset val="128"/>
          </rPr>
          <t>商品名を🔽リストからお選びください</t>
        </r>
      </text>
    </comment>
    <comment ref="P11" authorId="0" shapeId="0" xr:uid="{0C17F490-32E3-4078-B376-41D67FA57BF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🔽の中からお選びください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" authorId="0" shapeId="0" xr:uid="{9933C44A-31A4-45B2-A8A9-6B582A942C4E}">
      <text>
        <r>
          <rPr>
            <sz val="9"/>
            <color indexed="81"/>
            <rFont val="MS P ゴシック"/>
            <family val="3"/>
            <charset val="128"/>
          </rPr>
          <t xml:space="preserve">699-1812⇒6991812
(ハイフン無しでご入力ください)
</t>
        </r>
      </text>
    </comment>
    <comment ref="D13" authorId="0" shapeId="0" xr:uid="{CA32FF35-4870-41E3-8A2C-81FE49DC93A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都道府県よりご記入ください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13" authorId="0" shapeId="0" xr:uid="{A5B3EF0D-2749-4EB7-888B-658AA7717A7E}">
      <text>
        <r>
          <rPr>
            <b/>
            <sz val="9"/>
            <color indexed="18"/>
            <rFont val="MS P ゴシック"/>
            <family val="3"/>
            <charset val="128"/>
          </rPr>
          <t>無し：空らん
午前中：0812
14時～16時：1416
16時～18時：1618
18時～20時：1820
19時～21時：1921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DF0B7CEA-AF3B-441B-9AEC-7B92640019F2}">
      <text>
        <r>
          <rPr>
            <sz val="9"/>
            <color indexed="81"/>
            <rFont val="MS P ゴシック"/>
            <family val="3"/>
            <charset val="128"/>
          </rPr>
          <t xml:space="preserve">699-1812⇒6991812
(ハイフン無しでご入力ください)
</t>
        </r>
      </text>
    </comment>
    <comment ref="D14" authorId="0" shapeId="0" xr:uid="{EA9F5AC7-3FD0-494E-8F73-D38EA99407D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都道府県よりご記載ください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 xr:uid="{86E6C40E-37C4-4340-B772-289E08101779}">
      <text>
        <r>
          <rPr>
            <b/>
            <sz val="9"/>
            <color indexed="81"/>
            <rFont val="MS P ゴシック"/>
            <family val="3"/>
            <charset val="128"/>
          </rPr>
          <t>商品名を🔽リストからお選びください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14" authorId="0" shapeId="0" xr:uid="{9541A251-0577-4A82-A056-A2A2D9E2538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🔽の中からお選びください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14" authorId="0" shapeId="0" xr:uid="{003A2F89-621B-4393-B290-8CD2C5D22405}">
      <text>
        <r>
          <rPr>
            <sz val="9"/>
            <color indexed="81"/>
            <rFont val="MS P ゴシック"/>
            <family val="3"/>
            <charset val="128"/>
          </rPr>
          <t xml:space="preserve">
・ご希望の日にヤマト運輸または佐川急便にてお届けいたします。
・ 通常はご注文受付後、1～7営業日の発送となります。
　　（発送が入金確認後となる場合はご注意ください。）
・ご注文が込み合った場合、ご注文の数が多い場合など、ご希望に添えない場合がございます
・天候や道路事情により、ご希望日にお届けできない場合もございます。</t>
        </r>
      </text>
    </comment>
    <comment ref="R14" authorId="0" shapeId="0" xr:uid="{A8D2DC91-51E2-4967-9E6B-1F56587FA5FA}">
      <text>
        <r>
          <rPr>
            <b/>
            <sz val="9"/>
            <color indexed="81"/>
            <rFont val="MS P ゴシック"/>
            <family val="3"/>
            <charset val="128"/>
          </rPr>
          <t>🔽の中からお選びください
無し⇒空らん
午前中⇒0812
14時～16時⇒1416
16時～18時⇒1618
18時～20時⇒1820
19時～21時⇒1921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san010</author>
  </authors>
  <commentList>
    <comment ref="A34" authorId="0" shapeId="0" xr:uid="{77E077E3-C017-48F4-A0F5-FC943541E8B0}">
      <text>
        <r>
          <rPr>
            <sz val="9"/>
            <color indexed="81"/>
            <rFont val="MS P ゴシック"/>
            <family val="3"/>
            <charset val="128"/>
          </rPr>
          <t xml:space="preserve">
1.メールでオリジナル米袋にプリントする写真を送って頂きます。 その際、記念日・お名前・メッセージ・お届け先等をお知らせください。 2.デジタル写真がない場合は郵送でお送り下さい） オリジナル米袋受付メール original@nitamai.com
3.当社でデザイン校正を作成します。 ご希望レイアウトイン等があればお知らせ下さい。
4.校正をメールでお返ししますのでご確認いただきます。 変更等あれば修正し再度メールを送り、ご確認いただきます。
5.ご了解いただければ米袋に印刷し数量にもよりますが１週間以内で商品をお届けします。 （お急ぎの方はご連絡下さい）
</t>
        </r>
        <r>
          <rPr>
            <b/>
            <sz val="9"/>
            <color indexed="81"/>
            <rFont val="MS P ゴシック"/>
            <family val="3"/>
            <charset val="128"/>
          </rPr>
          <t>6.10袋よりご注文を承ります。
7.送料は別途地帯別送料となります</t>
        </r>
      </text>
    </comment>
    <comment ref="A35" authorId="0" shapeId="0" xr:uid="{73172024-C895-435F-9D4D-F214E2E76A8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1.メールでオリジナル米袋にプリントする写真を送って頂きます。 その際、記念日・お名前・メッセージ・お届け先等をお知らせください。 2.デジタル写真がない場合は郵送でお送り下さい） オリジナル米袋受付メール original@nitamai.com
3.当社でデザイン校正を作成します。 ご希望レイアウトイン等があればお知らせ下さい。
4.校正をメールでお返ししますのでご確認いただきます。 変更等あれば修正し再度メールを送り、ご確認いただきます。
5.ご了解いただければ米袋に印刷し数量にもよりますが１週間以内で商品をお届けします。 （お急ぎの方はご連絡下さい）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6.5袋よりご注文を承ります。
7.送料は別途地帯別送料となります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san010</author>
  </authors>
  <commentList>
    <comment ref="A33" authorId="0" shapeId="0" xr:uid="{28B935E8-ACA8-4898-80EC-349C6D602B79}">
      <text>
        <r>
          <rPr>
            <sz val="9"/>
            <color indexed="81"/>
            <rFont val="MS P ゴシック"/>
            <family val="3"/>
            <charset val="128"/>
          </rPr>
          <t xml:space="preserve">
1.メールでオリジナル米袋にプリントする写真を送って頂きます。 その際、記念日・お名前・メッセージ・お届け先等をお知らせください。 2.デジタル写真がない場合は郵送でお送り下さい） オリジナル米袋受付メール original@nitamai.com
3.当社でデザイン校正を作成します。 ご希望レイアウトイン等があればお知らせ下さい。
4.校正をメールでお返ししますのでご確認いただきます。 変更等あれば修正し再度メールを送り、ご確認いただきます。
5.ご了解いただければ米袋に印刷し数量にもよりますが１週間以内で商品をお届けします。 （お急ぎの方はご連絡下さい）
</t>
        </r>
        <r>
          <rPr>
            <b/>
            <sz val="9"/>
            <color indexed="81"/>
            <rFont val="MS P ゴシック"/>
            <family val="3"/>
            <charset val="128"/>
          </rPr>
          <t>6.10袋よりご注文を承ります。
7.送料は別途地帯別送料となります</t>
        </r>
      </text>
    </comment>
    <comment ref="A34" authorId="0" shapeId="0" xr:uid="{D5831572-6DBE-4CB5-97C8-1EB69FA88DD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1.メールでオリジナル米袋にプリントする写真を送って頂きます。 その際、記念日・お名前・メッセージ・お届け先等をお知らせください。 2.デジタル写真がない場合は郵送でお送り下さい） オリジナル米袋受付メール original@nitamai.com
3.当社でデザイン校正を作成します。 ご希望レイアウトイン等があればお知らせ下さい。
4.校正をメールでお返ししますのでご確認いただきます。 変更等あれば修正し再度メールを送り、ご確認いただきます。
5.ご了解いただければ米袋に印刷し数量にもよりますが１週間以内で商品をお届けします。 （お急ぎの方はご連絡下さい）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6.5袋よりご注文を承ります。
7.送料は別途地帯別送料となります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<sst xmlns="http://schemas.openxmlformats.org/spreadsheetml/2006/main" count="283" uniqueCount="182">
  <si>
    <t>のし</t>
    <phoneticPr fontId="1"/>
  </si>
  <si>
    <t>商品名</t>
    <rPh sb="0" eb="3">
      <t>ショウヒンメイ</t>
    </rPh>
    <phoneticPr fontId="1"/>
  </si>
  <si>
    <t>電話番号</t>
    <phoneticPr fontId="1"/>
  </si>
  <si>
    <t>郵便番号</t>
    <phoneticPr fontId="1"/>
  </si>
  <si>
    <t>建物(アパート名等)</t>
    <phoneticPr fontId="1"/>
  </si>
  <si>
    <t>お名前</t>
    <rPh sb="1" eb="3">
      <t>ナマエ</t>
    </rPh>
    <phoneticPr fontId="1"/>
  </si>
  <si>
    <t>ご依頼主様</t>
    <rPh sb="1" eb="3">
      <t>イライ</t>
    </rPh>
    <rPh sb="3" eb="4">
      <t>ヌシ</t>
    </rPh>
    <rPh sb="4" eb="5">
      <t>サマ</t>
    </rPh>
    <phoneticPr fontId="1"/>
  </si>
  <si>
    <t>電話番号</t>
    <phoneticPr fontId="1"/>
  </si>
  <si>
    <t>建物(アパート名等)</t>
    <rPh sb="7" eb="8">
      <t>メイ</t>
    </rPh>
    <rPh sb="8" eb="9">
      <t>トウ</t>
    </rPh>
    <phoneticPr fontId="1"/>
  </si>
  <si>
    <t>会社　部署名等</t>
    <rPh sb="3" eb="5">
      <t>ブショ</t>
    </rPh>
    <rPh sb="6" eb="7">
      <t>トウ</t>
    </rPh>
    <phoneticPr fontId="1"/>
  </si>
  <si>
    <t>会社　役職等</t>
    <rPh sb="3" eb="5">
      <t>ヤクショク</t>
    </rPh>
    <rPh sb="5" eb="6">
      <t>トウ</t>
    </rPh>
    <phoneticPr fontId="1"/>
  </si>
  <si>
    <t>お届け希望日</t>
  </si>
  <si>
    <t>数量</t>
    <rPh sb="0" eb="2">
      <t>スウリョウ</t>
    </rPh>
    <phoneticPr fontId="1"/>
  </si>
  <si>
    <t>時間指定</t>
    <rPh sb="0" eb="2">
      <t>ジカン</t>
    </rPh>
    <rPh sb="2" eb="4">
      <t>シテイ</t>
    </rPh>
    <phoneticPr fontId="1"/>
  </si>
  <si>
    <t>お支払方法</t>
    <rPh sb="1" eb="3">
      <t>シハライ</t>
    </rPh>
    <rPh sb="3" eb="5">
      <t>ホウホウ</t>
    </rPh>
    <phoneticPr fontId="1"/>
  </si>
  <si>
    <t>例</t>
    <rPh sb="0" eb="1">
      <t>レイ</t>
    </rPh>
    <phoneticPr fontId="1"/>
  </si>
  <si>
    <t>0854-54-2248</t>
    <phoneticPr fontId="1"/>
  </si>
  <si>
    <t>奥出雲仁多米株式会社</t>
    <rPh sb="0" eb="1">
      <t>オク</t>
    </rPh>
    <rPh sb="1" eb="3">
      <t>イズモ</t>
    </rPh>
    <rPh sb="3" eb="5">
      <t>ニタ</t>
    </rPh>
    <rPh sb="5" eb="6">
      <t>マイ</t>
    </rPh>
    <rPh sb="6" eb="10">
      <t>カブシキガイシャ</t>
    </rPh>
    <phoneticPr fontId="1"/>
  </si>
  <si>
    <t>仁多米　太郎</t>
    <rPh sb="0" eb="2">
      <t>ニタ</t>
    </rPh>
    <rPh sb="2" eb="3">
      <t>マイ</t>
    </rPh>
    <rPh sb="4" eb="6">
      <t>タロウ</t>
    </rPh>
    <phoneticPr fontId="1"/>
  </si>
  <si>
    <t>様</t>
    <rPh sb="0" eb="1">
      <t>サマ</t>
    </rPh>
    <phoneticPr fontId="1"/>
  </si>
  <si>
    <t>粗品</t>
    <rPh sb="0" eb="2">
      <t>ソシナ</t>
    </rPh>
    <phoneticPr fontId="1"/>
  </si>
  <si>
    <t>2021/10/01</t>
    <phoneticPr fontId="1"/>
  </si>
  <si>
    <t xml:space="preserve">奥出雲仁多米株式会社 </t>
    <phoneticPr fontId="1"/>
  </si>
  <si>
    <t>〒699-1512島根県仁多郡奥出雲町高尾1787-22</t>
    <rPh sb="9" eb="12">
      <t>シマネケン</t>
    </rPh>
    <rPh sb="12" eb="14">
      <t>ニタ</t>
    </rPh>
    <rPh sb="14" eb="15">
      <t>グン</t>
    </rPh>
    <rPh sb="15" eb="16">
      <t>オク</t>
    </rPh>
    <rPh sb="16" eb="18">
      <t>イズモ</t>
    </rPh>
    <rPh sb="18" eb="19">
      <t>チョウ</t>
    </rPh>
    <rPh sb="19" eb="21">
      <t>タカオ</t>
    </rPh>
    <phoneticPr fontId="1"/>
  </si>
  <si>
    <t>品番</t>
    <rPh sb="0" eb="2">
      <t>ヒンバン</t>
    </rPh>
    <phoneticPr fontId="1"/>
  </si>
  <si>
    <t>単価</t>
    <rPh sb="0" eb="2">
      <t>タンカ</t>
    </rPh>
    <phoneticPr fontId="1"/>
  </si>
  <si>
    <t>1-101</t>
    <phoneticPr fontId="1"/>
  </si>
  <si>
    <t>2-102</t>
    <phoneticPr fontId="1"/>
  </si>
  <si>
    <t>仁多米5kg×1袋</t>
    <rPh sb="8" eb="9">
      <t>タイ</t>
    </rPh>
    <phoneticPr fontId="1"/>
  </si>
  <si>
    <t>仁多米5kg×1袋【化粧箱入り】</t>
    <rPh sb="8" eb="9">
      <t>タイ</t>
    </rPh>
    <rPh sb="10" eb="13">
      <t>ケショウバコ</t>
    </rPh>
    <rPh sb="13" eb="14">
      <t>イ</t>
    </rPh>
    <phoneticPr fontId="1"/>
  </si>
  <si>
    <t>仁多米5kg×2袋</t>
    <rPh sb="8" eb="9">
      <t>タイ</t>
    </rPh>
    <phoneticPr fontId="1"/>
  </si>
  <si>
    <t>仁多米5kg×2袋【化粧箱入り】</t>
    <rPh sb="8" eb="9">
      <t>タイ</t>
    </rPh>
    <phoneticPr fontId="1"/>
  </si>
  <si>
    <t>仁多米5kg×3袋</t>
    <rPh sb="8" eb="9">
      <t>タイ</t>
    </rPh>
    <phoneticPr fontId="1"/>
  </si>
  <si>
    <t>仁多米［特別栽培米］5kg×1袋</t>
    <rPh sb="15" eb="16">
      <t>タイ</t>
    </rPh>
    <phoneticPr fontId="1"/>
  </si>
  <si>
    <t>仁多米［特別栽培米］5kg×1袋【化粧箱入り】</t>
    <rPh sb="15" eb="16">
      <t>タイ</t>
    </rPh>
    <phoneticPr fontId="1"/>
  </si>
  <si>
    <t>仁多米［特別栽培米］5kg×2袋</t>
    <rPh sb="15" eb="16">
      <t>タイ</t>
    </rPh>
    <phoneticPr fontId="1"/>
  </si>
  <si>
    <t>仁多米［特別栽培米］5kg×2袋【化粧箱入り】</t>
    <rPh sb="15" eb="16">
      <t>タイ</t>
    </rPh>
    <phoneticPr fontId="1"/>
  </si>
  <si>
    <t>仁多米［特別栽培米］5kg×3袋</t>
    <rPh sb="15" eb="16">
      <t>タイ</t>
    </rPh>
    <phoneticPr fontId="1"/>
  </si>
  <si>
    <t>仁多米2kg×1袋</t>
    <rPh sb="8" eb="9">
      <t>タイ</t>
    </rPh>
    <phoneticPr fontId="1"/>
  </si>
  <si>
    <t>仁多米2kg×2袋</t>
    <rPh sb="8" eb="9">
      <t>タイ</t>
    </rPh>
    <phoneticPr fontId="1"/>
  </si>
  <si>
    <t>仁多米2kg×3袋</t>
    <rPh sb="8" eb="9">
      <t>タイ</t>
    </rPh>
    <phoneticPr fontId="1"/>
  </si>
  <si>
    <t>仁多米［特別栽培米］2kg×1袋</t>
    <rPh sb="15" eb="16">
      <t>タイ</t>
    </rPh>
    <phoneticPr fontId="1"/>
  </si>
  <si>
    <t>仁多米［特別栽培米］2kg×2袋</t>
    <rPh sb="15" eb="16">
      <t>タイ</t>
    </rPh>
    <phoneticPr fontId="1"/>
  </si>
  <si>
    <t>仁多米［特別栽培米］2kg×3袋</t>
    <rPh sb="15" eb="16">
      <t>タイ</t>
    </rPh>
    <phoneticPr fontId="1"/>
  </si>
  <si>
    <t>仁多米［玄米］5kg×1袋</t>
    <rPh sb="0" eb="2">
      <t>ニタ</t>
    </rPh>
    <rPh sb="2" eb="3">
      <t>マイ</t>
    </rPh>
    <rPh sb="4" eb="6">
      <t>ゲンマイ</t>
    </rPh>
    <rPh sb="12" eb="13">
      <t>タイ</t>
    </rPh>
    <phoneticPr fontId="1"/>
  </si>
  <si>
    <t>仁多米［玄米］10kg×1袋</t>
    <rPh sb="0" eb="2">
      <t>ニタ</t>
    </rPh>
    <rPh sb="2" eb="3">
      <t>マイ</t>
    </rPh>
    <rPh sb="4" eb="6">
      <t>ゲンマイ</t>
    </rPh>
    <rPh sb="13" eb="14">
      <t>タイ</t>
    </rPh>
    <phoneticPr fontId="1"/>
  </si>
  <si>
    <t>仁多米［玄米］30kg×1袋</t>
    <rPh sb="0" eb="2">
      <t>ニタ</t>
    </rPh>
    <rPh sb="2" eb="3">
      <t>マイ</t>
    </rPh>
    <rPh sb="4" eb="6">
      <t>ゲンマイ</t>
    </rPh>
    <rPh sb="13" eb="14">
      <t>タイ</t>
    </rPh>
    <phoneticPr fontId="1"/>
  </si>
  <si>
    <t>仁多米［宅配ギフト券］5kg×1枚</t>
    <rPh sb="0" eb="2">
      <t>ニタ</t>
    </rPh>
    <rPh sb="2" eb="3">
      <t>マイ</t>
    </rPh>
    <rPh sb="16" eb="17">
      <t>マイ</t>
    </rPh>
    <phoneticPr fontId="1"/>
  </si>
  <si>
    <t>仁多米［宅配ギフト券］5kg×1枚【化粧ケース入り】</t>
    <rPh sb="0" eb="2">
      <t>ニタ</t>
    </rPh>
    <rPh sb="2" eb="3">
      <t>マイ</t>
    </rPh>
    <rPh sb="16" eb="17">
      <t>マイ</t>
    </rPh>
    <rPh sb="18" eb="20">
      <t>ケショウ</t>
    </rPh>
    <rPh sb="23" eb="24">
      <t>イ</t>
    </rPh>
    <phoneticPr fontId="1"/>
  </si>
  <si>
    <t>仁多米［宅配ギフト券］10kg×1枚</t>
    <rPh sb="0" eb="2">
      <t>ニタ</t>
    </rPh>
    <rPh sb="2" eb="3">
      <t>マイ</t>
    </rPh>
    <rPh sb="17" eb="18">
      <t>マイ</t>
    </rPh>
    <phoneticPr fontId="1"/>
  </si>
  <si>
    <t>仁多米［宅配ギフト券］10kg×1枚【化粧ケース入り】</t>
    <rPh sb="0" eb="2">
      <t>ニタ</t>
    </rPh>
    <rPh sb="2" eb="3">
      <t>マイ</t>
    </rPh>
    <rPh sb="17" eb="18">
      <t>マイ</t>
    </rPh>
    <phoneticPr fontId="1"/>
  </si>
  <si>
    <t>仁多米［宅配ギフト券］15kg×1枚</t>
    <rPh sb="0" eb="2">
      <t>ニタ</t>
    </rPh>
    <rPh sb="2" eb="3">
      <t>マイ</t>
    </rPh>
    <rPh sb="17" eb="18">
      <t>マイ</t>
    </rPh>
    <phoneticPr fontId="1"/>
  </si>
  <si>
    <t>仁多米［宅配ギフト券］15kg×1枚【化粧ケース入り】</t>
    <rPh sb="0" eb="2">
      <t>ニタ</t>
    </rPh>
    <rPh sb="2" eb="3">
      <t>マイ</t>
    </rPh>
    <rPh sb="17" eb="18">
      <t>マイ</t>
    </rPh>
    <phoneticPr fontId="1"/>
  </si>
  <si>
    <t>仁多米3kg×1袋</t>
    <rPh sb="8" eb="9">
      <t>タイ</t>
    </rPh>
    <phoneticPr fontId="1"/>
  </si>
  <si>
    <t>オリジナル米袋1kg</t>
    <rPh sb="5" eb="6">
      <t>ベイ</t>
    </rPh>
    <rPh sb="6" eb="7">
      <t>タイ</t>
    </rPh>
    <phoneticPr fontId="1"/>
  </si>
  <si>
    <t>オリジナル米袋2kg</t>
    <rPh sb="5" eb="6">
      <t>ベイ</t>
    </rPh>
    <rPh sb="6" eb="7">
      <t>タイ</t>
    </rPh>
    <phoneticPr fontId="1"/>
  </si>
  <si>
    <t>★贈答用化粧箱：5kg用･ｷﾞﾌﾄ券用ｹｰｽ104円・10kg用157円　★北海道・沖縄・離島は送料別途550円加算させていただきます。</t>
    <rPh sb="1" eb="4">
      <t>ゾウトウヨウ</t>
    </rPh>
    <rPh sb="4" eb="7">
      <t>ケショウバコ</t>
    </rPh>
    <rPh sb="11" eb="12">
      <t>ヨウ</t>
    </rPh>
    <rPh sb="17" eb="18">
      <t>ケン</t>
    </rPh>
    <rPh sb="18" eb="19">
      <t>ヨウ</t>
    </rPh>
    <rPh sb="25" eb="26">
      <t>エン</t>
    </rPh>
    <rPh sb="31" eb="32">
      <t>ヨウ</t>
    </rPh>
    <rPh sb="35" eb="36">
      <t>エン</t>
    </rPh>
    <rPh sb="38" eb="41">
      <t>ホッカイドウ</t>
    </rPh>
    <rPh sb="42" eb="44">
      <t>オキナワ</t>
    </rPh>
    <rPh sb="45" eb="47">
      <t>リトウ</t>
    </rPh>
    <rPh sb="48" eb="50">
      <t>ソウリョウ</t>
    </rPh>
    <rPh sb="50" eb="52">
      <t>ベット</t>
    </rPh>
    <rPh sb="55" eb="56">
      <t>エン</t>
    </rPh>
    <rPh sb="56" eb="58">
      <t>カサン</t>
    </rPh>
    <phoneticPr fontId="1"/>
  </si>
  <si>
    <t>出雲國仁多米商品ページ</t>
    <rPh sb="0" eb="2">
      <t>イズモ</t>
    </rPh>
    <rPh sb="2" eb="3">
      <t>コク</t>
    </rPh>
    <rPh sb="3" eb="5">
      <t>ニタ</t>
    </rPh>
    <rPh sb="5" eb="6">
      <t>マイ</t>
    </rPh>
    <rPh sb="6" eb="8">
      <t>ショウヒン</t>
    </rPh>
    <phoneticPr fontId="1"/>
  </si>
  <si>
    <t>出雲國仁多米[特別栽培米]商品ページ</t>
    <rPh sb="0" eb="2">
      <t>イズモ</t>
    </rPh>
    <rPh sb="2" eb="3">
      <t>コク</t>
    </rPh>
    <rPh sb="3" eb="5">
      <t>ニタ</t>
    </rPh>
    <rPh sb="5" eb="6">
      <t>マイ</t>
    </rPh>
    <rPh sb="7" eb="9">
      <t>トクベツ</t>
    </rPh>
    <rPh sb="9" eb="12">
      <t>サイバイマイ</t>
    </rPh>
    <rPh sb="13" eb="15">
      <t>ショウヒン</t>
    </rPh>
    <phoneticPr fontId="1"/>
  </si>
  <si>
    <t>出雲國仁多米[玄米]商品ページ</t>
    <rPh sb="0" eb="3">
      <t>イズモコク</t>
    </rPh>
    <rPh sb="3" eb="5">
      <t>ニタ</t>
    </rPh>
    <rPh sb="5" eb="6">
      <t>マイ</t>
    </rPh>
    <rPh sb="7" eb="9">
      <t>ゲンマイ</t>
    </rPh>
    <rPh sb="10" eb="12">
      <t>ショウヒン</t>
    </rPh>
    <phoneticPr fontId="1"/>
  </si>
  <si>
    <t>出雲國仁多米[宅配ギフト券]商品ページ</t>
    <rPh sb="0" eb="6">
      <t>イズモコクニタマイ</t>
    </rPh>
    <rPh sb="14" eb="16">
      <t>ショウヒン</t>
    </rPh>
    <phoneticPr fontId="1"/>
  </si>
  <si>
    <t>オリジナル米袋商品ページ</t>
  </si>
  <si>
    <r>
      <t>仁多米［</t>
    </r>
    <r>
      <rPr>
        <b/>
        <sz val="11"/>
        <color theme="1"/>
        <rFont val="游ゴシック"/>
        <family val="3"/>
        <charset val="128"/>
        <scheme val="minor"/>
      </rPr>
      <t>特別栽培米</t>
    </r>
    <r>
      <rPr>
        <sz val="11"/>
        <color theme="1"/>
        <rFont val="游ゴシック"/>
        <family val="2"/>
        <charset val="128"/>
        <scheme val="minor"/>
      </rPr>
      <t>宅配ギフト券］5kg×1枚</t>
    </r>
    <rPh sb="0" eb="2">
      <t>ニタ</t>
    </rPh>
    <rPh sb="2" eb="3">
      <t>マイ</t>
    </rPh>
    <rPh sb="4" eb="9">
      <t>トクベツサイバイマイ</t>
    </rPh>
    <rPh sb="21" eb="22">
      <t>マイ</t>
    </rPh>
    <phoneticPr fontId="1"/>
  </si>
  <si>
    <r>
      <t>仁多米［</t>
    </r>
    <r>
      <rPr>
        <b/>
        <sz val="11"/>
        <color theme="1"/>
        <rFont val="游ゴシック"/>
        <family val="3"/>
        <charset val="128"/>
        <scheme val="minor"/>
      </rPr>
      <t>特別栽培米</t>
    </r>
    <r>
      <rPr>
        <sz val="11"/>
        <color theme="1"/>
        <rFont val="游ゴシック"/>
        <family val="2"/>
        <charset val="128"/>
        <scheme val="minor"/>
      </rPr>
      <t>宅配ギフト券］5kg×1枚【化粧ケース入り】</t>
    </r>
    <rPh sb="0" eb="2">
      <t>ニタ</t>
    </rPh>
    <rPh sb="2" eb="3">
      <t>マイ</t>
    </rPh>
    <rPh sb="21" eb="22">
      <t>マイ</t>
    </rPh>
    <rPh sb="23" eb="25">
      <t>ケショウ</t>
    </rPh>
    <rPh sb="28" eb="29">
      <t>イ</t>
    </rPh>
    <phoneticPr fontId="1"/>
  </si>
  <si>
    <r>
      <t>仁多米［</t>
    </r>
    <r>
      <rPr>
        <b/>
        <sz val="11"/>
        <color theme="1"/>
        <rFont val="游ゴシック"/>
        <family val="3"/>
        <charset val="128"/>
        <scheme val="minor"/>
      </rPr>
      <t>特別栽培米</t>
    </r>
    <r>
      <rPr>
        <sz val="11"/>
        <color theme="1"/>
        <rFont val="游ゴシック"/>
        <family val="2"/>
        <charset val="128"/>
        <scheme val="minor"/>
      </rPr>
      <t>宅配ギフト券］10kg×1枚</t>
    </r>
    <rPh sb="0" eb="2">
      <t>ニタ</t>
    </rPh>
    <rPh sb="2" eb="3">
      <t>マイ</t>
    </rPh>
    <rPh sb="22" eb="23">
      <t>マイ</t>
    </rPh>
    <phoneticPr fontId="1"/>
  </si>
  <si>
    <r>
      <t>仁多米［</t>
    </r>
    <r>
      <rPr>
        <b/>
        <sz val="11"/>
        <color theme="1"/>
        <rFont val="游ゴシック"/>
        <family val="3"/>
        <charset val="128"/>
        <scheme val="minor"/>
      </rPr>
      <t>特別栽培米</t>
    </r>
    <r>
      <rPr>
        <sz val="11"/>
        <color theme="1"/>
        <rFont val="游ゴシック"/>
        <family val="2"/>
        <charset val="128"/>
        <scheme val="minor"/>
      </rPr>
      <t>宅配ギフト券］10kg×1枚【化粧ケース入り】</t>
    </r>
    <rPh sb="0" eb="2">
      <t>ニタ</t>
    </rPh>
    <rPh sb="2" eb="3">
      <t>マイ</t>
    </rPh>
    <rPh sb="22" eb="23">
      <t>マイ</t>
    </rPh>
    <phoneticPr fontId="1"/>
  </si>
  <si>
    <r>
      <t>仁多米［</t>
    </r>
    <r>
      <rPr>
        <b/>
        <sz val="11"/>
        <color theme="1"/>
        <rFont val="游ゴシック"/>
        <family val="3"/>
        <charset val="128"/>
        <scheme val="minor"/>
      </rPr>
      <t>特別栽培米</t>
    </r>
    <r>
      <rPr>
        <sz val="11"/>
        <color theme="1"/>
        <rFont val="游ゴシック"/>
        <family val="2"/>
        <charset val="128"/>
        <scheme val="minor"/>
      </rPr>
      <t>宅配ギフト券］15kg×1枚</t>
    </r>
    <rPh sb="0" eb="2">
      <t>ニタ</t>
    </rPh>
    <rPh sb="2" eb="3">
      <t>マイ</t>
    </rPh>
    <rPh sb="22" eb="23">
      <t>マイ</t>
    </rPh>
    <phoneticPr fontId="1"/>
  </si>
  <si>
    <r>
      <t>仁多米［</t>
    </r>
    <r>
      <rPr>
        <b/>
        <sz val="11"/>
        <color theme="1"/>
        <rFont val="游ゴシック"/>
        <family val="3"/>
        <charset val="128"/>
        <scheme val="minor"/>
      </rPr>
      <t>特別栽培米</t>
    </r>
    <r>
      <rPr>
        <sz val="11"/>
        <color theme="1"/>
        <rFont val="游ゴシック"/>
        <family val="2"/>
        <charset val="128"/>
        <scheme val="minor"/>
      </rPr>
      <t>宅配ギフト券］15kg×1枚【化粧ケース入り】</t>
    </r>
    <rPh sb="0" eb="2">
      <t>ニタ</t>
    </rPh>
    <rPh sb="2" eb="3">
      <t>マイ</t>
    </rPh>
    <rPh sb="22" eb="23">
      <t>マイ</t>
    </rPh>
    <phoneticPr fontId="1"/>
  </si>
  <si>
    <t>代金引換</t>
    <rPh sb="0" eb="2">
      <t>ダイキン</t>
    </rPh>
    <rPh sb="2" eb="4">
      <t>ヒキカエ</t>
    </rPh>
    <phoneticPr fontId="1"/>
  </si>
  <si>
    <t>郵便局・コンビニ決済</t>
    <rPh sb="0" eb="3">
      <t>ユウビンキョク</t>
    </rPh>
    <rPh sb="8" eb="10">
      <t>ケッサイ</t>
    </rPh>
    <phoneticPr fontId="1"/>
  </si>
  <si>
    <t>口座振替</t>
    <rPh sb="0" eb="4">
      <t>コウザフリカエ</t>
    </rPh>
    <phoneticPr fontId="1"/>
  </si>
  <si>
    <t>銀行振込</t>
    <rPh sb="0" eb="2">
      <t>ギンコウ</t>
    </rPh>
    <rPh sb="2" eb="4">
      <t>フリコミ</t>
    </rPh>
    <phoneticPr fontId="1"/>
  </si>
  <si>
    <t>クレジット決済</t>
    <rPh sb="5" eb="7">
      <t>ケッサイ</t>
    </rPh>
    <phoneticPr fontId="1"/>
  </si>
  <si>
    <t>御中元</t>
    <rPh sb="0" eb="3">
      <t>オチュウゲン</t>
    </rPh>
    <phoneticPr fontId="1"/>
  </si>
  <si>
    <t>御歳暮</t>
    <rPh sb="0" eb="3">
      <t>オセイボ</t>
    </rPh>
    <phoneticPr fontId="1"/>
  </si>
  <si>
    <t>御祝(蝶結び)</t>
    <rPh sb="0" eb="2">
      <t>オイワイ</t>
    </rPh>
    <rPh sb="3" eb="4">
      <t>チョウ</t>
    </rPh>
    <rPh sb="4" eb="5">
      <t>ムス</t>
    </rPh>
    <phoneticPr fontId="1"/>
  </si>
  <si>
    <t>内祝(蝶結び）</t>
    <rPh sb="0" eb="2">
      <t>ウチイワイ</t>
    </rPh>
    <rPh sb="3" eb="4">
      <t>チョウ</t>
    </rPh>
    <rPh sb="4" eb="5">
      <t>ムス</t>
    </rPh>
    <phoneticPr fontId="1"/>
  </si>
  <si>
    <t>御祝(結びきり)</t>
    <rPh sb="0" eb="2">
      <t>オイワイ</t>
    </rPh>
    <rPh sb="3" eb="4">
      <t>ムス</t>
    </rPh>
    <phoneticPr fontId="1"/>
  </si>
  <si>
    <t>内祝(結びきり）</t>
    <rPh sb="0" eb="2">
      <t>ウチイワイ</t>
    </rPh>
    <rPh sb="3" eb="4">
      <t>ムス</t>
    </rPh>
    <phoneticPr fontId="1"/>
  </si>
  <si>
    <t>御礼</t>
    <rPh sb="0" eb="2">
      <t>オレイ</t>
    </rPh>
    <phoneticPr fontId="1"/>
  </si>
  <si>
    <t>志</t>
    <rPh sb="0" eb="1">
      <t>ココロザシ</t>
    </rPh>
    <phoneticPr fontId="1"/>
  </si>
  <si>
    <t>御供</t>
    <rPh sb="0" eb="2">
      <t>オソナエ</t>
    </rPh>
    <phoneticPr fontId="1"/>
  </si>
  <si>
    <t>粗供養</t>
    <rPh sb="0" eb="3">
      <t>ソクヨウ</t>
    </rPh>
    <phoneticPr fontId="1"/>
  </si>
  <si>
    <t>不要</t>
    <rPh sb="0" eb="2">
      <t>フヨウ</t>
    </rPh>
    <phoneticPr fontId="1"/>
  </si>
  <si>
    <t>その他(備考欄にご記入ください)</t>
    <rPh sb="2" eb="3">
      <t>タ</t>
    </rPh>
    <rPh sb="4" eb="6">
      <t>ビコウ</t>
    </rPh>
    <rPh sb="6" eb="7">
      <t>ラン</t>
    </rPh>
    <rPh sb="9" eb="11">
      <t>キニュウ</t>
    </rPh>
    <phoneticPr fontId="1"/>
  </si>
  <si>
    <t>午前中</t>
    <rPh sb="0" eb="3">
      <t>ゴゼンチュウ</t>
    </rPh>
    <phoneticPr fontId="1"/>
  </si>
  <si>
    <t>無地</t>
    <rPh sb="0" eb="2">
      <t>ムジ</t>
    </rPh>
    <phoneticPr fontId="1"/>
  </si>
  <si>
    <t>266-104</t>
    <phoneticPr fontId="1"/>
  </si>
  <si>
    <t>207-102</t>
    <phoneticPr fontId="1"/>
  </si>
  <si>
    <t>16-103</t>
    <phoneticPr fontId="1"/>
  </si>
  <si>
    <t>15-103</t>
    <phoneticPr fontId="1"/>
  </si>
  <si>
    <t>28-103</t>
    <phoneticPr fontId="1"/>
  </si>
  <si>
    <t>15-1-103</t>
    <phoneticPr fontId="1"/>
  </si>
  <si>
    <t>16-1-103</t>
    <phoneticPr fontId="1"/>
  </si>
  <si>
    <t>28-1</t>
    <phoneticPr fontId="1"/>
  </si>
  <si>
    <t>28-1-103</t>
    <phoneticPr fontId="1"/>
  </si>
  <si>
    <t>163-1</t>
    <phoneticPr fontId="1"/>
  </si>
  <si>
    <t>数量</t>
    <rPh sb="0" eb="2">
      <t>スウリョウ</t>
    </rPh>
    <phoneticPr fontId="1"/>
  </si>
  <si>
    <t>北海</t>
    <rPh sb="0" eb="2">
      <t>ホッカイ</t>
    </rPh>
    <phoneticPr fontId="1"/>
  </si>
  <si>
    <t>青森</t>
    <rPh sb="0" eb="2">
      <t>アオモリ</t>
    </rPh>
    <phoneticPr fontId="1"/>
  </si>
  <si>
    <t>秋田</t>
    <rPh sb="0" eb="2">
      <t>アキタ</t>
    </rPh>
    <phoneticPr fontId="1"/>
  </si>
  <si>
    <t>岩田</t>
    <rPh sb="0" eb="2">
      <t>イワタ</t>
    </rPh>
    <phoneticPr fontId="1"/>
  </si>
  <si>
    <t>宮城</t>
    <rPh sb="0" eb="2">
      <t>ミヤギ</t>
    </rPh>
    <phoneticPr fontId="1"/>
  </si>
  <si>
    <t>福島</t>
    <rPh sb="0" eb="2">
      <t>フクシマ</t>
    </rPh>
    <phoneticPr fontId="1"/>
  </si>
  <si>
    <t>山形</t>
    <rPh sb="0" eb="2">
      <t>ヤマガタ</t>
    </rPh>
    <phoneticPr fontId="1"/>
  </si>
  <si>
    <t>東京</t>
    <rPh sb="0" eb="2">
      <t>トウキョウ</t>
    </rPh>
    <phoneticPr fontId="1"/>
  </si>
  <si>
    <t>栃木</t>
    <rPh sb="0" eb="2">
      <t>トチギ</t>
    </rPh>
    <phoneticPr fontId="1"/>
  </si>
  <si>
    <t>茨木</t>
    <rPh sb="0" eb="2">
      <t>イバラキ</t>
    </rPh>
    <phoneticPr fontId="1"/>
  </si>
  <si>
    <t>埼玉</t>
    <rPh sb="0" eb="2">
      <t>サイタマ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</si>
  <si>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</si>
  <si>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</si>
  <si>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群馬</t>
    <rPh sb="0" eb="2">
      <t>グンマ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</si>
  <si>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</si>
  <si>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</si>
  <si>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静岡</t>
    <rPh sb="0" eb="2">
      <t>シズオカ</t>
    </rPh>
    <phoneticPr fontId="1"/>
  </si>
  <si>
    <t>石川</t>
    <rPh sb="0" eb="2">
      <t>イシカワ</t>
    </rPh>
    <phoneticPr fontId="1"/>
  </si>
  <si>
    <t>愛知</t>
    <rPh sb="0" eb="2">
      <t>アイチ</t>
    </rPh>
    <phoneticPr fontId="1"/>
  </si>
  <si>
    <t>福井</t>
    <rPh sb="0" eb="2">
      <t>フクイ</t>
    </rPh>
    <phoneticPr fontId="1"/>
  </si>
  <si>
    <t>三重</t>
    <rPh sb="0" eb="2">
      <t>ミエ</t>
    </rPh>
    <phoneticPr fontId="1"/>
  </si>
  <si>
    <t>岐阜</t>
    <rPh sb="0" eb="2">
      <t>ギフ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</si>
  <si>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</si>
  <si>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</si>
  <si>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京都</t>
    <rPh sb="0" eb="2">
      <t>キョウト</t>
    </rPh>
    <phoneticPr fontId="1"/>
  </si>
  <si>
    <t>滋賀</t>
    <rPh sb="0" eb="2">
      <t>シガ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</si>
  <si>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</si>
  <si>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</si>
  <si>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広島</t>
    <rPh sb="0" eb="2">
      <t>ヒロシマ</t>
    </rPh>
    <phoneticPr fontId="1"/>
  </si>
  <si>
    <t>岡山</t>
    <rPh sb="0" eb="2">
      <t>オカヤマ</t>
    </rPh>
    <phoneticPr fontId="1"/>
  </si>
  <si>
    <t>山口</t>
    <rPh sb="0" eb="2">
      <t>ヤマグチ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</si>
  <si>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</si>
  <si>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</si>
  <si>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</si>
  <si>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</si>
  <si>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香川</t>
    <rPh sb="0" eb="2">
      <t>カガワ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</si>
  <si>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</si>
  <si>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</si>
  <si>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</si>
  <si>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</si>
  <si>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大分</t>
    <rPh sb="0" eb="2">
      <t>オオイタ</t>
    </rPh>
    <phoneticPr fontId="1"/>
  </si>
  <si>
    <t>熊本</t>
    <rPh sb="0" eb="2">
      <t>クマモト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</si>
  <si>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</si>
  <si>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</si>
  <si>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</si>
  <si>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千葉</t>
    <rPh sb="0" eb="2">
      <t>チバ</t>
    </rPh>
    <phoneticPr fontId="1"/>
  </si>
  <si>
    <t>長野</t>
    <rPh sb="0" eb="2">
      <t>ナガノ</t>
    </rPh>
    <phoneticPr fontId="1"/>
  </si>
  <si>
    <t>島根県仁多郡奥出雲町高尾1787-22</t>
    <rPh sb="0" eb="2">
      <t>シマネ</t>
    </rPh>
    <rPh sb="2" eb="3">
      <t>ケン</t>
    </rPh>
    <rPh sb="3" eb="5">
      <t>ニタ</t>
    </rPh>
    <rPh sb="5" eb="6">
      <t>グン</t>
    </rPh>
    <rPh sb="6" eb="7">
      <t>オク</t>
    </rPh>
    <rPh sb="7" eb="9">
      <t>イズモ</t>
    </rPh>
    <rPh sb="9" eb="10">
      <t>チョウ</t>
    </rPh>
    <rPh sb="10" eb="12">
      <t>タカオ</t>
    </rPh>
    <phoneticPr fontId="1"/>
  </si>
  <si>
    <t>北海道沖縄送料加算</t>
    <phoneticPr fontId="1"/>
  </si>
  <si>
    <t>小計</t>
    <rPh sb="0" eb="2">
      <t>ショウケイ</t>
    </rPh>
    <phoneticPr fontId="1"/>
  </si>
  <si>
    <t>ご住所(都道府県よりご記入ください)</t>
  </si>
  <si>
    <t>ご住所(都道府県よりご記入ください)</t>
    <phoneticPr fontId="1"/>
  </si>
  <si>
    <t>ご贈答先様</t>
    <phoneticPr fontId="1"/>
  </si>
  <si>
    <t>敬称</t>
    <rPh sb="0" eb="2">
      <t>ケイショウ</t>
    </rPh>
    <phoneticPr fontId="1"/>
  </si>
  <si>
    <t>お支払合計</t>
    <rPh sb="1" eb="3">
      <t>シハライ</t>
    </rPh>
    <rPh sb="3" eb="5">
      <t>ゴウケイ</t>
    </rPh>
    <phoneticPr fontId="1"/>
  </si>
  <si>
    <t>Tel：0854-54-2248 　Fax：0854-54-2248</t>
    <phoneticPr fontId="1"/>
  </si>
  <si>
    <t>仁多米3kg×1袋※</t>
    <rPh sb="8" eb="9">
      <t>タイ</t>
    </rPh>
    <phoneticPr fontId="1"/>
  </si>
  <si>
    <t>仁多米2kg×1袋※</t>
    <rPh sb="8" eb="9">
      <t>タイ</t>
    </rPh>
    <phoneticPr fontId="1"/>
  </si>
  <si>
    <t>仁多米2kg×2袋※</t>
    <rPh sb="8" eb="9">
      <t>タイ</t>
    </rPh>
    <phoneticPr fontId="1"/>
  </si>
  <si>
    <t>仁多米［特別栽培米］2kg×1袋※</t>
    <rPh sb="15" eb="16">
      <t>タイ</t>
    </rPh>
    <phoneticPr fontId="1"/>
  </si>
  <si>
    <t>仁多米［特別栽培米］2kg×2袋※</t>
    <rPh sb="15" eb="16">
      <t>タイ</t>
    </rPh>
    <phoneticPr fontId="1"/>
  </si>
  <si>
    <t>仁多米［玄米］5kg×1袋※</t>
    <rPh sb="0" eb="2">
      <t>ニタ</t>
    </rPh>
    <rPh sb="2" eb="3">
      <t>マイ</t>
    </rPh>
    <rPh sb="4" eb="6">
      <t>ゲンマイ</t>
    </rPh>
    <rPh sb="12" eb="13">
      <t>タイ</t>
    </rPh>
    <phoneticPr fontId="1"/>
  </si>
  <si>
    <t>仁多米［玄米］10kg×1袋※</t>
    <rPh sb="0" eb="2">
      <t>ニタ</t>
    </rPh>
    <rPh sb="2" eb="3">
      <t>マイ</t>
    </rPh>
    <rPh sb="4" eb="6">
      <t>ゲンマイ</t>
    </rPh>
    <rPh sb="13" eb="14">
      <t>タイ</t>
    </rPh>
    <phoneticPr fontId="1"/>
  </si>
  <si>
    <t>仁多米［玄米］30kg×1袋※</t>
    <rPh sb="0" eb="2">
      <t>ニタ</t>
    </rPh>
    <rPh sb="2" eb="3">
      <t>マイ</t>
    </rPh>
    <rPh sb="4" eb="6">
      <t>ゲンマイ</t>
    </rPh>
    <rPh sb="13" eb="14">
      <t>タイ</t>
    </rPh>
    <phoneticPr fontId="1"/>
  </si>
  <si>
    <t>オリジナル米袋1kg※</t>
    <rPh sb="5" eb="6">
      <t>ベイ</t>
    </rPh>
    <rPh sb="6" eb="7">
      <t>タイ</t>
    </rPh>
    <phoneticPr fontId="1"/>
  </si>
  <si>
    <t>オリジナル米袋2kg※</t>
    <rPh sb="5" eb="6">
      <t>ベイ</t>
    </rPh>
    <rPh sb="6" eb="7">
      <t>タイ</t>
    </rPh>
    <phoneticPr fontId="1"/>
  </si>
  <si>
    <t>2021年お中元キャンペーン</t>
    <rPh sb="4" eb="5">
      <t>ネン</t>
    </rPh>
    <rPh sb="6" eb="8">
      <t>チュウゲン</t>
    </rPh>
    <phoneticPr fontId="1"/>
  </si>
  <si>
    <t>涼麺セット</t>
    <rPh sb="0" eb="1">
      <t>リョウ</t>
    </rPh>
    <rPh sb="1" eb="2">
      <t>メン</t>
    </rPh>
    <phoneticPr fontId="1"/>
  </si>
  <si>
    <t>奥出雲和牛カレーセット</t>
    <rPh sb="0" eb="1">
      <t>オク</t>
    </rPh>
    <rPh sb="1" eb="5">
      <t>イズモワギュウ</t>
    </rPh>
    <phoneticPr fontId="1"/>
  </si>
  <si>
    <t>甘酒・仁多米セット</t>
    <rPh sb="0" eb="2">
      <t>アマザケ</t>
    </rPh>
    <rPh sb="3" eb="5">
      <t>ニタ</t>
    </rPh>
    <rPh sb="5" eb="6">
      <t>マイ</t>
    </rPh>
    <phoneticPr fontId="1"/>
  </si>
  <si>
    <t>甘酒5本セット</t>
    <rPh sb="0" eb="2">
      <t>アマザケ</t>
    </rPh>
    <rPh sb="3" eb="4">
      <t>ホン</t>
    </rPh>
    <phoneticPr fontId="1"/>
  </si>
  <si>
    <t>甘酒12本セット</t>
    <rPh sb="0" eb="2">
      <t>アマザケ</t>
    </rPh>
    <rPh sb="4" eb="5">
      <t>ホン</t>
    </rPh>
    <phoneticPr fontId="1"/>
  </si>
  <si>
    <t>265-1</t>
    <phoneticPr fontId="1"/>
  </si>
  <si>
    <t>168-1</t>
    <phoneticPr fontId="1"/>
  </si>
  <si>
    <t>225-1</t>
    <phoneticPr fontId="1"/>
  </si>
  <si>
    <t>346-1</t>
    <phoneticPr fontId="1"/>
  </si>
  <si>
    <t>348-1</t>
    <phoneticPr fontId="1"/>
  </si>
  <si>
    <t>早期価格</t>
    <rPh sb="0" eb="2">
      <t>ソウキ</t>
    </rPh>
    <rPh sb="2" eb="4">
      <t>カカク</t>
    </rPh>
    <phoneticPr fontId="1"/>
  </si>
  <si>
    <t>キャンペーン価格</t>
    <rPh sb="6" eb="8">
      <t>カカク</t>
    </rPh>
    <phoneticPr fontId="1"/>
  </si>
  <si>
    <t>nitamai-order@nitamai.com</t>
    <phoneticPr fontId="1"/>
  </si>
  <si>
    <t>備考</t>
    <rPh sb="0" eb="2">
      <t>ビコウ</t>
    </rPh>
    <phoneticPr fontId="1"/>
  </si>
  <si>
    <t>ご住所(都道府県よりご記入ください)</t>
    <phoneticPr fontId="1"/>
  </si>
  <si>
    <t>備考：</t>
    <phoneticPr fontId="1"/>
  </si>
  <si>
    <t>有効期限　2021年6月1日～2021年6月15日まで</t>
    <rPh sb="0" eb="2">
      <t>ユウコウ</t>
    </rPh>
    <rPh sb="2" eb="4">
      <t>キゲン</t>
    </rPh>
    <rPh sb="9" eb="10">
      <t>ネン</t>
    </rPh>
    <rPh sb="11" eb="12">
      <t>ガツ</t>
    </rPh>
    <rPh sb="13" eb="14">
      <t>ニチ</t>
    </rPh>
    <rPh sb="19" eb="20">
      <t>ネン</t>
    </rPh>
    <rPh sb="21" eb="22">
      <t>ガツ</t>
    </rPh>
    <rPh sb="24" eb="2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</si>
</sst>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_ "/>
    <numFmt numFmtId="177" formatCode="0_);[Red]\(0\)"/>
    <numFmt numFmtId="178" formatCode="&quot;¥&quot;#,##0_);[Red]\(&quot;¥&quot;#,##0\)"/>
    <numFmt numFmtId="179" formatCode="[$¥-411]#,##0;\-[$¥-411]#,##0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53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18"/>
      <name val="MS P ゴシック"/>
      <family val="3"/>
      <charset val="128"/>
    </font>
    <font>
      <b/>
      <sz val="11"/>
      <color rgb="FF00206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5"/>
      <name val="游ゴシック"/>
      <family val="3"/>
      <charset val="128"/>
      <scheme val="minor"/>
    </font>
    <font>
      <b/>
      <sz val="14"/>
      <color theme="5"/>
      <name val="HG丸ｺﾞｼｯｸM-PRO"/>
      <family val="3"/>
      <charset val="128"/>
    </font>
    <font>
      <b/>
      <sz val="14"/>
      <color theme="1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4"/>
      <color theme="10"/>
      <name val="HG丸ｺﾞｼｯｸM-PRO"/>
      <family val="3"/>
      <charset val="128"/>
    </font>
    <font>
      <b/>
      <sz val="22"/>
      <color theme="1"/>
      <name val="HGS行書体"/>
      <family val="4"/>
      <charset val="128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u/>
      <sz val="20"/>
      <color theme="10"/>
      <name val="游ゴシック"/>
      <family val="3"/>
      <charset val="128"/>
      <scheme val="minor"/>
    </font>
    <font>
      <b/>
      <u/>
      <sz val="18"/>
      <color theme="10"/>
      <name val="游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rgb="FF002060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 applyNumberForma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 applyFill="1">
      <alignment vertical="center"/>
    </xf>
    <xf numFmtId="176" fontId="3" fillId="0" borderId="0" xfId="0" applyNumberFormat="1" applyFont="1" applyFill="1" applyBorder="1" applyAlignment="1">
      <alignment horizontal="center" vertical="center" textRotation="255" wrapText="1"/>
    </xf>
    <xf numFmtId="49" fontId="0" fillId="0" borderId="0" xfId="0" applyNumberFormat="1" applyAlignment="1">
      <alignment vertical="center"/>
    </xf>
    <xf numFmtId="49" fontId="11" fillId="2" borderId="1" xfId="0" applyNumberFormat="1" applyFont="1" applyFill="1" applyBorder="1" applyAlignment="1">
      <alignment horizontal="center" vertical="top"/>
    </xf>
    <xf numFmtId="49" fontId="11" fillId="2" borderId="1" xfId="0" applyNumberFormat="1" applyFont="1" applyFill="1" applyBorder="1">
      <alignment vertical="center"/>
    </xf>
    <xf numFmtId="49" fontId="2" fillId="0" borderId="0" xfId="0" applyNumberFormat="1" applyFont="1">
      <alignment vertical="center"/>
    </xf>
    <xf numFmtId="0" fontId="0" fillId="6" borderId="0" xfId="0" applyFill="1">
      <alignment vertical="center"/>
    </xf>
    <xf numFmtId="0" fontId="2" fillId="6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7" borderId="0" xfId="0" applyFill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horizontal="left" vertical="center"/>
    </xf>
    <xf numFmtId="3" fontId="0" fillId="0" borderId="0" xfId="0" applyNumberFormat="1">
      <alignment vertical="center"/>
    </xf>
    <xf numFmtId="178" fontId="0" fillId="0" borderId="0" xfId="0" applyNumberFormat="1" applyAlignmen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2" fillId="0" borderId="0" xfId="0" applyNumberFormat="1" applyFont="1">
      <alignment vertical="center"/>
    </xf>
    <xf numFmtId="178" fontId="0" fillId="0" borderId="0" xfId="0" applyNumberFormat="1" applyFill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vertical="center"/>
    </xf>
    <xf numFmtId="0" fontId="0" fillId="0" borderId="10" xfId="0" applyBorder="1">
      <alignment vertical="center"/>
    </xf>
    <xf numFmtId="49" fontId="18" fillId="6" borderId="11" xfId="0" applyNumberFormat="1" applyFont="1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49" fontId="19" fillId="4" borderId="13" xfId="2" applyNumberFormat="1" applyFont="1" applyFill="1" applyBorder="1" applyAlignment="1">
      <alignment horizontal="center" vertical="center"/>
    </xf>
    <xf numFmtId="49" fontId="15" fillId="0" borderId="0" xfId="0" applyNumberFormat="1" applyFont="1" applyFill="1">
      <alignment vertical="center"/>
    </xf>
    <xf numFmtId="0" fontId="15" fillId="0" borderId="0" xfId="0" applyNumberFormat="1" applyFont="1" applyFill="1">
      <alignment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>
      <alignment vertical="center"/>
    </xf>
    <xf numFmtId="176" fontId="11" fillId="5" borderId="16" xfId="0" applyNumberFormat="1" applyFont="1" applyFill="1" applyBorder="1" applyAlignment="1">
      <alignment horizontal="center" vertical="center"/>
    </xf>
    <xf numFmtId="49" fontId="2" fillId="5" borderId="17" xfId="0" applyNumberFormat="1" applyFont="1" applyFill="1" applyBorder="1">
      <alignment vertical="center"/>
    </xf>
    <xf numFmtId="0" fontId="2" fillId="5" borderId="17" xfId="0" applyNumberFormat="1" applyFont="1" applyFill="1" applyBorder="1">
      <alignment vertical="center"/>
    </xf>
    <xf numFmtId="14" fontId="2" fillId="5" borderId="17" xfId="0" applyNumberFormat="1" applyFont="1" applyFill="1" applyBorder="1">
      <alignment vertical="center"/>
    </xf>
    <xf numFmtId="49" fontId="2" fillId="5" borderId="19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0" fillId="0" borderId="0" xfId="0" applyProtection="1">
      <alignment vertical="center"/>
      <protection locked="0"/>
    </xf>
    <xf numFmtId="49" fontId="2" fillId="2" borderId="9" xfId="0" applyNumberFormat="1" applyFont="1" applyFill="1" applyBorder="1" applyProtection="1">
      <alignment vertical="center"/>
      <protection locked="0"/>
    </xf>
    <xf numFmtId="49" fontId="2" fillId="5" borderId="17" xfId="0" applyNumberFormat="1" applyFont="1" applyFill="1" applyBorder="1" applyAlignment="1" applyProtection="1">
      <alignment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top"/>
      <protection locked="0"/>
    </xf>
    <xf numFmtId="49" fontId="15" fillId="0" borderId="2" xfId="0" applyNumberFormat="1" applyFont="1" applyFill="1" applyBorder="1" applyAlignment="1" applyProtection="1">
      <alignment vertical="center"/>
      <protection locked="0"/>
    </xf>
    <xf numFmtId="49" fontId="0" fillId="0" borderId="2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 applyBorder="1" applyProtection="1">
      <alignment vertical="center"/>
      <protection locked="0"/>
    </xf>
    <xf numFmtId="49" fontId="15" fillId="0" borderId="1" xfId="0" applyNumberFormat="1" applyFont="1" applyFill="1" applyBorder="1" applyProtection="1">
      <alignment vertical="center"/>
      <protection locked="0"/>
    </xf>
    <xf numFmtId="49" fontId="11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5" borderId="18" xfId="0" applyNumberFormat="1" applyFont="1" applyFill="1" applyBorder="1" applyProtection="1">
      <alignment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top"/>
      <protection locked="0"/>
    </xf>
    <xf numFmtId="49" fontId="0" fillId="0" borderId="3" xfId="0" applyNumberFormat="1" applyFill="1" applyBorder="1" applyProtection="1">
      <alignment vertical="center"/>
      <protection locked="0"/>
    </xf>
    <xf numFmtId="49" fontId="13" fillId="2" borderId="8" xfId="0" applyNumberFormat="1" applyFont="1" applyFill="1" applyBorder="1" applyAlignment="1" applyProtection="1">
      <alignment horizontal="center" vertical="center"/>
    </xf>
    <xf numFmtId="178" fontId="11" fillId="2" borderId="8" xfId="0" applyNumberFormat="1" applyFont="1" applyFill="1" applyBorder="1" applyAlignment="1" applyProtection="1">
      <alignment horizontal="center" vertical="center"/>
    </xf>
    <xf numFmtId="177" fontId="11" fillId="2" borderId="8" xfId="0" applyNumberFormat="1" applyFont="1" applyFill="1" applyBorder="1" applyAlignment="1" applyProtection="1">
      <alignment horizontal="center" vertical="center"/>
    </xf>
    <xf numFmtId="49" fontId="13" fillId="2" borderId="8" xfId="0" applyNumberFormat="1" applyFont="1" applyFill="1" applyBorder="1" applyAlignment="1" applyProtection="1">
      <alignment horizontal="center" vertical="center" wrapText="1"/>
    </xf>
    <xf numFmtId="178" fontId="13" fillId="2" borderId="8" xfId="0" applyNumberFormat="1" applyFont="1" applyFill="1" applyBorder="1" applyAlignment="1" applyProtection="1">
      <alignment horizontal="center" vertical="center" wrapText="1"/>
    </xf>
    <xf numFmtId="0" fontId="2" fillId="5" borderId="17" xfId="0" quotePrefix="1" applyNumberFormat="1" applyFont="1" applyFill="1" applyBorder="1" applyAlignment="1" applyProtection="1">
      <alignment horizontal="center" vertical="center"/>
    </xf>
    <xf numFmtId="178" fontId="2" fillId="5" borderId="17" xfId="0" applyNumberFormat="1" applyFont="1" applyFill="1" applyBorder="1" applyAlignment="1" applyProtection="1">
      <alignment horizontal="center" vertical="center"/>
    </xf>
    <xf numFmtId="177" fontId="2" fillId="5" borderId="17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49" fontId="13" fillId="2" borderId="1" xfId="0" applyNumberFormat="1" applyFont="1" applyFill="1" applyBorder="1" applyAlignment="1" applyProtection="1">
      <alignment horizontal="center" vertical="center"/>
    </xf>
    <xf numFmtId="178" fontId="11" fillId="2" borderId="1" xfId="0" applyNumberFormat="1" applyFont="1" applyFill="1" applyBorder="1" applyAlignment="1" applyProtection="1">
      <alignment horizontal="center" vertical="top"/>
    </xf>
    <xf numFmtId="177" fontId="11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top" wrapText="1"/>
    </xf>
    <xf numFmtId="178" fontId="13" fillId="2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Protection="1">
      <alignment vertical="center"/>
      <protection locked="0"/>
    </xf>
    <xf numFmtId="49" fontId="15" fillId="0" borderId="5" xfId="0" applyNumberFormat="1" applyFont="1" applyFill="1" applyBorder="1" applyProtection="1">
      <alignment vertical="center"/>
      <protection locked="0"/>
    </xf>
    <xf numFmtId="49" fontId="0" fillId="0" borderId="1" xfId="0" applyNumberFormat="1" applyFill="1" applyBorder="1" applyProtection="1">
      <alignment vertical="center"/>
      <protection locked="0"/>
    </xf>
    <xf numFmtId="0" fontId="0" fillId="0" borderId="1" xfId="0" applyNumberFormat="1" applyFill="1" applyBorder="1" applyProtection="1">
      <alignment vertical="center"/>
      <protection locked="0"/>
    </xf>
    <xf numFmtId="49" fontId="0" fillId="0" borderId="4" xfId="0" applyNumberFormat="1" applyFill="1" applyBorder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178" fontId="14" fillId="4" borderId="14" xfId="0" applyNumberFormat="1" applyFont="1" applyFill="1" applyBorder="1" applyAlignment="1" applyProtection="1">
      <alignment horizontal="left" vertical="center"/>
      <protection locked="0"/>
    </xf>
    <xf numFmtId="14" fontId="15" fillId="0" borderId="1" xfId="0" applyNumberFormat="1" applyFont="1" applyFill="1" applyBorder="1" applyProtection="1">
      <alignment vertical="center"/>
      <protection locked="0"/>
    </xf>
    <xf numFmtId="177" fontId="0" fillId="0" borderId="0" xfId="0" applyNumberFormat="1" applyAlignment="1" applyProtection="1">
      <alignment horizontal="center" vertical="center"/>
    </xf>
    <xf numFmtId="49" fontId="0" fillId="0" borderId="0" xfId="0" applyNumberFormat="1" applyFill="1" applyBorder="1" applyProtection="1">
      <alignment vertical="center"/>
    </xf>
    <xf numFmtId="49" fontId="10" fillId="0" borderId="10" xfId="0" applyNumberFormat="1" applyFont="1" applyFill="1" applyBorder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0" fillId="0" borderId="6" xfId="0" applyNumberFormat="1" applyFill="1" applyBorder="1" applyProtection="1">
      <alignment vertical="center"/>
      <protection locked="0"/>
    </xf>
    <xf numFmtId="49" fontId="0" fillId="0" borderId="2" xfId="0" applyNumberFormat="1" applyFill="1" applyBorder="1" applyProtection="1">
      <alignment vertical="center"/>
      <protection locked="0"/>
    </xf>
    <xf numFmtId="49" fontId="0" fillId="0" borderId="5" xfId="0" applyNumberFormat="1" applyFill="1" applyBorder="1" applyProtection="1">
      <alignment vertical="center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1" xfId="0" quotePrefix="1" applyNumberFormat="1" applyFill="1" applyBorder="1" applyAlignment="1" applyProtection="1">
      <alignment horizontal="center" vertical="center"/>
    </xf>
    <xf numFmtId="178" fontId="15" fillId="2" borderId="1" xfId="0" applyNumberFormat="1" applyFont="1" applyFill="1" applyBorder="1" applyAlignment="1" applyProtection="1">
      <alignment horizontal="center" vertical="center"/>
    </xf>
    <xf numFmtId="178" fontId="0" fillId="2" borderId="1" xfId="0" applyNumberFormat="1" applyFill="1" applyBorder="1" applyAlignment="1" applyProtection="1">
      <alignment horizontal="center" vertical="center"/>
    </xf>
    <xf numFmtId="178" fontId="15" fillId="2" borderId="2" xfId="0" applyNumberFormat="1" applyFont="1" applyFill="1" applyBorder="1" applyAlignment="1" applyProtection="1">
      <alignment horizontal="center" vertical="center"/>
    </xf>
    <xf numFmtId="178" fontId="0" fillId="2" borderId="2" xfId="0" applyNumberForma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ill="1" applyBorder="1">
      <alignment vertical="center"/>
    </xf>
    <xf numFmtId="0" fontId="10" fillId="0" borderId="10" xfId="0" applyNumberFormat="1" applyFont="1" applyFill="1" applyBorder="1" applyAlignment="1">
      <alignment vertical="center"/>
    </xf>
    <xf numFmtId="0" fontId="16" fillId="2" borderId="8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0" fontId="0" fillId="2" borderId="2" xfId="0" quotePrefix="1" applyNumberFormat="1" applyFill="1" applyBorder="1" applyAlignment="1" applyProtection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176" fontId="0" fillId="2" borderId="2" xfId="0" applyNumberFormat="1" applyFill="1" applyBorder="1" applyProtection="1">
      <alignment vertical="center"/>
      <protection locked="0"/>
    </xf>
    <xf numFmtId="0" fontId="2" fillId="0" borderId="17" xfId="0" applyNumberFormat="1" applyFont="1" applyFill="1" applyBorder="1" applyProtection="1">
      <alignment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Protection="1">
      <alignment vertical="center"/>
      <protection locked="0"/>
    </xf>
    <xf numFmtId="0" fontId="0" fillId="6" borderId="0" xfId="0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2" fillId="6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179" fontId="0" fillId="2" borderId="2" xfId="3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Protection="1">
      <alignment vertical="center"/>
      <protection locked="0"/>
    </xf>
    <xf numFmtId="0" fontId="2" fillId="0" borderId="2" xfId="0" quotePrefix="1" applyNumberFormat="1" applyFont="1" applyFill="1" applyBorder="1" applyAlignment="1" applyProtection="1">
      <alignment vertical="center"/>
      <protection locked="0"/>
    </xf>
    <xf numFmtId="0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20" fillId="9" borderId="0" xfId="0" applyNumberFormat="1" applyFont="1" applyFill="1" applyAlignment="1" applyProtection="1">
      <alignment horizontal="left" vertical="center"/>
      <protection locked="0"/>
    </xf>
    <xf numFmtId="0" fontId="20" fillId="9" borderId="0" xfId="0" applyNumberFormat="1" applyFont="1" applyFill="1" applyAlignment="1" applyProtection="1">
      <alignment vertical="center"/>
      <protection locked="0"/>
    </xf>
    <xf numFmtId="0" fontId="25" fillId="10" borderId="0" xfId="2" applyNumberFormat="1" applyFont="1" applyFill="1" applyBorder="1" applyAlignment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0" fontId="11" fillId="2" borderId="9" xfId="0" applyNumberFormat="1" applyFont="1" applyFill="1" applyBorder="1" applyAlignment="1" applyProtection="1">
      <alignment horizontal="center" vertical="center"/>
      <protection locked="0"/>
    </xf>
    <xf numFmtId="49" fontId="11" fillId="2" borderId="9" xfId="0" applyNumberFormat="1" applyFont="1" applyFill="1" applyBorder="1" applyAlignment="1" applyProtection="1">
      <alignment horizontal="center" vertical="center"/>
      <protection locked="0"/>
    </xf>
    <xf numFmtId="0" fontId="2" fillId="5" borderId="17" xfId="0" applyNumberFormat="1" applyFont="1" applyFill="1" applyBorder="1" applyProtection="1">
      <alignment vertical="center"/>
      <protection locked="0"/>
    </xf>
    <xf numFmtId="49" fontId="2" fillId="5" borderId="17" xfId="0" applyNumberFormat="1" applyFont="1" applyFill="1" applyBorder="1" applyProtection="1">
      <alignment vertical="center"/>
      <protection locked="0"/>
    </xf>
    <xf numFmtId="49" fontId="15" fillId="5" borderId="17" xfId="0" applyNumberFormat="1" applyFont="1" applyFill="1" applyBorder="1" applyProtection="1">
      <alignment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top"/>
      <protection locked="0"/>
    </xf>
    <xf numFmtId="49" fontId="11" fillId="2" borderId="4" xfId="0" applyNumberFormat="1" applyFont="1" applyFill="1" applyBorder="1" applyAlignment="1" applyProtection="1">
      <alignment horizontal="center" vertical="top"/>
      <protection locked="0"/>
    </xf>
    <xf numFmtId="49" fontId="11" fillId="2" borderId="7" xfId="0" applyNumberFormat="1" applyFont="1" applyFill="1" applyBorder="1" applyAlignment="1" applyProtection="1">
      <alignment horizontal="center" vertical="center"/>
      <protection locked="0"/>
    </xf>
    <xf numFmtId="49" fontId="17" fillId="0" borderId="12" xfId="0" applyNumberFormat="1" applyFont="1" applyFill="1" applyBorder="1" applyProtection="1">
      <alignment vertical="center"/>
      <protection locked="0"/>
    </xf>
    <xf numFmtId="0" fontId="27" fillId="9" borderId="0" xfId="0" applyNumberFormat="1" applyFont="1" applyFill="1" applyAlignment="1" applyProtection="1">
      <alignment horizontal="left" vertical="center"/>
      <protection locked="0"/>
    </xf>
    <xf numFmtId="0" fontId="26" fillId="10" borderId="0" xfId="2" applyNumberFormat="1" applyFont="1" applyFill="1" applyBorder="1" applyAlignment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18" xfId="0" applyNumberFormat="1" applyFill="1" applyBorder="1" applyProtection="1">
      <alignment vertical="center"/>
      <protection locked="0"/>
    </xf>
    <xf numFmtId="49" fontId="0" fillId="0" borderId="17" xfId="0" applyNumberFormat="1" applyFill="1" applyBorder="1" applyProtection="1">
      <alignment vertical="center"/>
      <protection locked="0"/>
    </xf>
    <xf numFmtId="0" fontId="2" fillId="0" borderId="17" xfId="0" quotePrefix="1" applyNumberFormat="1" applyFont="1" applyFill="1" applyBorder="1" applyAlignment="1" applyProtection="1">
      <alignment vertical="center"/>
      <protection locked="0"/>
    </xf>
    <xf numFmtId="49" fontId="0" fillId="0" borderId="20" xfId="0" applyNumberFormat="1" applyFill="1" applyBorder="1" applyProtection="1">
      <alignment vertical="center"/>
      <protection locked="0"/>
    </xf>
    <xf numFmtId="49" fontId="15" fillId="0" borderId="18" xfId="0" applyNumberFormat="1" applyFont="1" applyFill="1" applyBorder="1" applyProtection="1">
      <alignment vertical="center"/>
      <protection locked="0"/>
    </xf>
    <xf numFmtId="49" fontId="0" fillId="0" borderId="17" xfId="0" applyNumberFormat="1" applyFill="1" applyBorder="1" applyAlignment="1" applyProtection="1">
      <alignment horizontal="center" vertical="center" wrapText="1"/>
      <protection locked="0"/>
    </xf>
    <xf numFmtId="49" fontId="0" fillId="0" borderId="19" xfId="0" applyNumberFormat="1" applyBorder="1" applyProtection="1">
      <alignment vertical="center"/>
      <protection locked="0"/>
    </xf>
    <xf numFmtId="49" fontId="2" fillId="0" borderId="17" xfId="0" applyNumberFormat="1" applyFont="1" applyFill="1" applyBorder="1" applyAlignment="1" applyProtection="1">
      <alignment vertical="center"/>
      <protection locked="0"/>
    </xf>
    <xf numFmtId="49" fontId="2" fillId="0" borderId="20" xfId="0" applyNumberFormat="1" applyFont="1" applyFill="1" applyBorder="1" applyProtection="1">
      <alignment vertical="center"/>
      <protection locked="0"/>
    </xf>
    <xf numFmtId="49" fontId="0" fillId="0" borderId="0" xfId="0" applyNumberFormat="1" applyProtection="1">
      <alignment vertical="center"/>
    </xf>
    <xf numFmtId="176" fontId="0" fillId="0" borderId="0" xfId="0" applyNumberFormat="1" applyProtection="1">
      <alignment vertical="center"/>
    </xf>
    <xf numFmtId="49" fontId="22" fillId="0" borderId="0" xfId="0" applyNumberFormat="1" applyFont="1" applyProtection="1">
      <alignment vertical="center"/>
    </xf>
    <xf numFmtId="0" fontId="0" fillId="0" borderId="0" xfId="0" applyNumberFormat="1" applyProtection="1">
      <alignment vertical="center"/>
    </xf>
    <xf numFmtId="178" fontId="0" fillId="0" borderId="0" xfId="0" applyNumberFormat="1" applyAlignment="1" applyProtection="1">
      <alignment vertical="center"/>
    </xf>
    <xf numFmtId="5" fontId="0" fillId="0" borderId="0" xfId="0" applyNumberFormat="1" applyAlignment="1" applyProtection="1">
      <alignment vertical="center"/>
    </xf>
    <xf numFmtId="0" fontId="24" fillId="9" borderId="0" xfId="0" applyNumberFormat="1" applyFont="1" applyFill="1" applyAlignment="1" applyProtection="1">
      <alignment horizontal="left" vertical="center"/>
    </xf>
    <xf numFmtId="0" fontId="20" fillId="9" borderId="0" xfId="0" applyNumberFormat="1" applyFont="1" applyFill="1" applyAlignment="1" applyProtection="1">
      <alignment horizontal="left" vertical="center"/>
    </xf>
    <xf numFmtId="0" fontId="20" fillId="9" borderId="0" xfId="0" applyNumberFormat="1" applyFont="1" applyFill="1" applyAlignment="1" applyProtection="1">
      <alignment vertical="center"/>
    </xf>
    <xf numFmtId="49" fontId="18" fillId="6" borderId="11" xfId="0" applyNumberFormat="1" applyFont="1" applyFill="1" applyBorder="1" applyAlignment="1" applyProtection="1">
      <alignment horizontal="center" vertical="center"/>
    </xf>
    <xf numFmtId="49" fontId="0" fillId="0" borderId="0" xfId="0" applyNumberFormat="1" applyBorder="1" applyProtection="1">
      <alignment vertical="center"/>
    </xf>
    <xf numFmtId="5" fontId="0" fillId="0" borderId="0" xfId="0" applyNumberFormat="1" applyProtection="1">
      <alignment vertical="center"/>
    </xf>
    <xf numFmtId="176" fontId="3" fillId="0" borderId="0" xfId="0" applyNumberFormat="1" applyFont="1" applyFill="1" applyBorder="1" applyAlignment="1" applyProtection="1">
      <alignment horizontal="center" vertical="center" textRotation="255" wrapText="1"/>
    </xf>
    <xf numFmtId="49" fontId="19" fillId="4" borderId="13" xfId="2" applyNumberFormat="1" applyFont="1" applyFill="1" applyBorder="1" applyAlignment="1" applyProtection="1">
      <alignment horizontal="center" vertical="center"/>
    </xf>
    <xf numFmtId="178" fontId="14" fillId="4" borderId="14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Protection="1">
      <alignment vertical="center"/>
    </xf>
    <xf numFmtId="49" fontId="10" fillId="0" borderId="0" xfId="0" applyNumberFormat="1" applyFont="1" applyFill="1" applyBorder="1" applyAlignment="1" applyProtection="1"/>
    <xf numFmtId="5" fontId="0" fillId="0" borderId="0" xfId="0" applyNumberFormat="1" applyFill="1" applyBorder="1" applyProtection="1">
      <alignment vertical="center"/>
    </xf>
    <xf numFmtId="0" fontId="0" fillId="0" borderId="0" xfId="0" applyNumberFormat="1" applyFill="1" applyProtection="1">
      <alignment vertical="center"/>
    </xf>
    <xf numFmtId="0" fontId="0" fillId="0" borderId="10" xfId="0" applyBorder="1" applyProtection="1">
      <alignment vertical="center"/>
    </xf>
    <xf numFmtId="5" fontId="10" fillId="0" borderId="10" xfId="0" applyNumberFormat="1" applyFont="1" applyFill="1" applyBorder="1" applyAlignment="1" applyProtection="1">
      <alignment vertical="center"/>
    </xf>
    <xf numFmtId="49" fontId="0" fillId="0" borderId="0" xfId="0" applyNumberFormat="1" applyAlignment="1" applyProtection="1">
      <alignment horizontal="center" vertical="center"/>
    </xf>
    <xf numFmtId="49" fontId="11" fillId="2" borderId="9" xfId="0" applyNumberFormat="1" applyFont="1" applyFill="1" applyBorder="1" applyAlignment="1" applyProtection="1">
      <alignment horizontal="center" vertical="center"/>
    </xf>
    <xf numFmtId="0" fontId="11" fillId="2" borderId="9" xfId="0" applyNumberFormat="1" applyFont="1" applyFill="1" applyBorder="1" applyAlignment="1" applyProtection="1">
      <alignment horizontal="center" vertical="center"/>
    </xf>
    <xf numFmtId="49" fontId="11" fillId="2" borderId="7" xfId="0" applyNumberFormat="1" applyFont="1" applyFill="1" applyBorder="1" applyAlignment="1" applyProtection="1">
      <alignment horizontal="center" vertical="center"/>
    </xf>
    <xf numFmtId="49" fontId="16" fillId="2" borderId="21" xfId="0" applyNumberFormat="1" applyFont="1" applyFill="1" applyBorder="1" applyAlignment="1" applyProtection="1">
      <alignment horizontal="center" vertical="center"/>
    </xf>
    <xf numFmtId="49" fontId="11" fillId="2" borderId="8" xfId="0" applyNumberFormat="1" applyFont="1" applyFill="1" applyBorder="1" applyAlignment="1" applyProtection="1">
      <alignment horizontal="center" vertical="center"/>
    </xf>
    <xf numFmtId="5" fontId="13" fillId="2" borderId="8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176" fontId="11" fillId="5" borderId="16" xfId="0" applyNumberFormat="1" applyFont="1" applyFill="1" applyBorder="1" applyAlignment="1" applyProtection="1">
      <alignment horizontal="center" vertical="center"/>
    </xf>
    <xf numFmtId="49" fontId="2" fillId="5" borderId="17" xfId="0" applyNumberFormat="1" applyFont="1" applyFill="1" applyBorder="1" applyProtection="1">
      <alignment vertical="center"/>
    </xf>
    <xf numFmtId="0" fontId="2" fillId="5" borderId="17" xfId="0" applyNumberFormat="1" applyFont="1" applyFill="1" applyBorder="1" applyProtection="1">
      <alignment vertical="center"/>
    </xf>
    <xf numFmtId="49" fontId="15" fillId="5" borderId="17" xfId="0" applyNumberFormat="1" applyFont="1" applyFill="1" applyBorder="1" applyProtection="1">
      <alignment vertical="center"/>
    </xf>
    <xf numFmtId="49" fontId="2" fillId="5" borderId="20" xfId="0" applyNumberFormat="1" applyFont="1" applyFill="1" applyBorder="1" applyProtection="1">
      <alignment vertical="center"/>
    </xf>
    <xf numFmtId="0" fontId="0" fillId="5" borderId="23" xfId="0" applyNumberFormat="1" applyFill="1" applyBorder="1" applyAlignment="1" applyProtection="1">
      <alignment horizontal="center" vertical="center"/>
    </xf>
    <xf numFmtId="49" fontId="2" fillId="5" borderId="18" xfId="0" applyNumberFormat="1" applyFont="1" applyFill="1" applyBorder="1" applyProtection="1">
      <alignment vertical="center"/>
    </xf>
    <xf numFmtId="178" fontId="0" fillId="5" borderId="17" xfId="0" applyNumberFormat="1" applyFill="1" applyBorder="1" applyAlignment="1" applyProtection="1">
      <alignment horizontal="center" vertical="center"/>
    </xf>
    <xf numFmtId="5" fontId="15" fillId="5" borderId="17" xfId="0" applyNumberFormat="1" applyFont="1" applyFill="1" applyBorder="1" applyAlignment="1" applyProtection="1">
      <alignment horizontal="center" vertical="center"/>
    </xf>
    <xf numFmtId="49" fontId="2" fillId="5" borderId="17" xfId="0" applyNumberFormat="1" applyFont="1" applyFill="1" applyBorder="1" applyAlignment="1" applyProtection="1">
      <alignment vertical="center"/>
    </xf>
    <xf numFmtId="14" fontId="2" fillId="5" borderId="17" xfId="0" applyNumberFormat="1" applyFont="1" applyFill="1" applyBorder="1" applyProtection="1">
      <alignment vertical="center"/>
    </xf>
    <xf numFmtId="49" fontId="0" fillId="5" borderId="19" xfId="0" applyNumberFormat="1" applyFill="1" applyBorder="1" applyProtection="1">
      <alignment vertical="center"/>
    </xf>
    <xf numFmtId="176" fontId="3" fillId="3" borderId="24" xfId="0" applyNumberFormat="1" applyFont="1" applyFill="1" applyBorder="1" applyAlignment="1" applyProtection="1">
      <alignment horizontal="center" vertical="center" wrapText="1"/>
    </xf>
    <xf numFmtId="0" fontId="0" fillId="2" borderId="17" xfId="0" quotePrefix="1" applyNumberFormat="1" applyFill="1" applyBorder="1" applyAlignment="1" applyProtection="1">
      <alignment horizontal="center" vertical="center"/>
    </xf>
    <xf numFmtId="178" fontId="0" fillId="2" borderId="17" xfId="0" applyNumberFormat="1" applyFill="1" applyBorder="1" applyAlignment="1" applyProtection="1">
      <alignment horizontal="center" vertical="center"/>
    </xf>
    <xf numFmtId="6" fontId="15" fillId="2" borderId="17" xfId="0" applyNumberFormat="1" applyFont="1" applyFill="1" applyBorder="1" applyAlignment="1" applyProtection="1">
      <alignment horizontal="center" vertical="center"/>
    </xf>
    <xf numFmtId="178" fontId="0" fillId="0" borderId="0" xfId="0" applyNumberFormat="1" applyFill="1" applyProtection="1">
      <alignment vertical="center"/>
    </xf>
    <xf numFmtId="0" fontId="0" fillId="0" borderId="0" xfId="0" applyBorder="1" applyProtection="1">
      <alignment vertical="center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top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top"/>
    </xf>
    <xf numFmtId="49" fontId="11" fillId="2" borderId="4" xfId="0" applyNumberFormat="1" applyFont="1" applyFill="1" applyBorder="1" applyAlignment="1" applyProtection="1">
      <alignment horizontal="center" vertical="top"/>
    </xf>
    <xf numFmtId="49" fontId="16" fillId="2" borderId="1" xfId="0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 applyProtection="1">
      <alignment horizontal="center" vertical="top"/>
    </xf>
    <xf numFmtId="5" fontId="13" fillId="2" borderId="1" xfId="0" applyNumberFormat="1" applyFont="1" applyFill="1" applyBorder="1" applyAlignment="1" applyProtection="1">
      <alignment horizontal="center" vertical="top" wrapText="1"/>
    </xf>
    <xf numFmtId="49" fontId="11" fillId="2" borderId="1" xfId="0" applyNumberFormat="1" applyFont="1" applyFill="1" applyBorder="1" applyProtection="1">
      <alignment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Protection="1">
      <alignment vertical="center"/>
    </xf>
    <xf numFmtId="0" fontId="2" fillId="0" borderId="0" xfId="0" applyNumberFormat="1" applyFont="1" applyProtection="1">
      <alignment vertical="center"/>
    </xf>
    <xf numFmtId="176" fontId="15" fillId="2" borderId="1" xfId="0" applyNumberFormat="1" applyFont="1" applyFill="1" applyBorder="1" applyProtection="1">
      <alignment vertical="center"/>
    </xf>
    <xf numFmtId="0" fontId="15" fillId="2" borderId="1" xfId="0" quotePrefix="1" applyNumberFormat="1" applyFont="1" applyFill="1" applyBorder="1" applyAlignment="1" applyProtection="1">
      <alignment horizontal="center" vertical="center"/>
    </xf>
    <xf numFmtId="5" fontId="15" fillId="2" borderId="2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Protection="1">
      <alignment vertical="center"/>
    </xf>
    <xf numFmtId="0" fontId="15" fillId="0" borderId="0" xfId="0" applyNumberFormat="1" applyFont="1" applyFill="1" applyProtection="1">
      <alignment vertical="center"/>
    </xf>
    <xf numFmtId="176" fontId="0" fillId="2" borderId="1" xfId="0" applyNumberFormat="1" applyFill="1" applyBorder="1" applyProtection="1">
      <alignment vertical="center"/>
    </xf>
    <xf numFmtId="176" fontId="0" fillId="2" borderId="2" xfId="0" applyNumberFormat="1" applyFill="1" applyBorder="1" applyProtection="1">
      <alignment vertical="center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5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NumberForma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29" fillId="0" borderId="25" xfId="0" applyNumberFormat="1" applyFont="1" applyBorder="1" applyAlignment="1" applyProtection="1">
      <alignment horizontal="left" vertical="top"/>
      <protection locked="0"/>
    </xf>
    <xf numFmtId="49" fontId="28" fillId="0" borderId="26" xfId="0" applyNumberFormat="1" applyFont="1" applyBorder="1" applyAlignment="1" applyProtection="1">
      <alignment horizontal="left" vertical="top"/>
      <protection locked="0"/>
    </xf>
    <xf numFmtId="49" fontId="28" fillId="0" borderId="27" xfId="0" applyNumberFormat="1" applyFont="1" applyBorder="1" applyAlignment="1" applyProtection="1">
      <alignment horizontal="left" vertical="top"/>
      <protection locked="0"/>
    </xf>
    <xf numFmtId="49" fontId="28" fillId="0" borderId="28" xfId="0" applyNumberFormat="1" applyFont="1" applyBorder="1" applyAlignment="1" applyProtection="1">
      <alignment horizontal="left" vertical="top"/>
      <protection locked="0"/>
    </xf>
    <xf numFmtId="49" fontId="28" fillId="0" borderId="0" xfId="0" applyNumberFormat="1" applyFont="1" applyBorder="1" applyAlignment="1" applyProtection="1">
      <alignment horizontal="left" vertical="top"/>
      <protection locked="0"/>
    </xf>
    <xf numFmtId="49" fontId="28" fillId="0" borderId="29" xfId="0" applyNumberFormat="1" applyFont="1" applyBorder="1" applyAlignment="1" applyProtection="1">
      <alignment horizontal="left" vertical="top"/>
      <protection locked="0"/>
    </xf>
    <xf numFmtId="49" fontId="28" fillId="0" borderId="30" xfId="0" applyNumberFormat="1" applyFont="1" applyBorder="1" applyAlignment="1" applyProtection="1">
      <alignment horizontal="left" vertical="top"/>
      <protection locked="0"/>
    </xf>
    <xf numFmtId="49" fontId="28" fillId="0" borderId="22" xfId="0" applyNumberFormat="1" applyFont="1" applyBorder="1" applyAlignment="1" applyProtection="1">
      <alignment horizontal="left" vertical="top"/>
      <protection locked="0"/>
    </xf>
    <xf numFmtId="49" fontId="28" fillId="0" borderId="31" xfId="0" applyNumberFormat="1" applyFont="1" applyBorder="1" applyAlignment="1" applyProtection="1">
      <alignment horizontal="left" vertical="top"/>
      <protection locked="0"/>
    </xf>
    <xf numFmtId="0" fontId="21" fillId="4" borderId="0" xfId="2" applyFont="1" applyFill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</xf>
    <xf numFmtId="0" fontId="21" fillId="6" borderId="0" xfId="2" applyFont="1" applyFill="1" applyAlignment="1" applyProtection="1">
      <alignment horizontal="center" vertical="center"/>
      <protection locked="0"/>
    </xf>
    <xf numFmtId="0" fontId="21" fillId="2" borderId="0" xfId="2" applyFont="1" applyFill="1" applyAlignment="1" applyProtection="1">
      <alignment horizontal="center" vertical="center"/>
      <protection locked="0"/>
    </xf>
    <xf numFmtId="0" fontId="21" fillId="3" borderId="0" xfId="2" applyFont="1" applyFill="1" applyAlignment="1" applyProtection="1">
      <alignment horizontal="center" vertical="center"/>
      <protection locked="0"/>
    </xf>
    <xf numFmtId="0" fontId="21" fillId="8" borderId="0" xfId="2" applyFont="1" applyFill="1" applyAlignment="1" applyProtection="1">
      <alignment horizontal="center" vertical="center"/>
      <protection locked="0"/>
    </xf>
    <xf numFmtId="49" fontId="12" fillId="0" borderId="0" xfId="0" applyNumberFormat="1" applyFont="1" applyAlignment="1">
      <alignment horizontal="center" vertical="center"/>
    </xf>
  </cellXfs>
  <cellStyles count="4">
    <cellStyle name="ハイパーリンク" xfId="2" builtinId="8"/>
    <cellStyle name="通貨" xfId="3" builtinId="7"/>
    <cellStyle name="標準" xfId="0" builtinId="0"/>
    <cellStyle name="標準 2" xfId="1" xr:uid="{10E2D798-7746-4C5E-8782-D66E51C0303C}"/>
  </cellStyles>
  <dxfs count="0"/>
  <tableStyles count="0" defaultTableStyle="TableStyleMedium2" defaultPivotStyle="PivotStyleLight16"/>
  <colors>
    <mruColors>
      <color rgb="FF8983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477117</xdr:colOff>
      <xdr:row>0</xdr:row>
      <xdr:rowOff>361083</xdr:rowOff>
    </xdr:from>
    <xdr:to>
      <xdr:col>2</xdr:col>
      <xdr:colOff>1054334</xdr:colOff>
      <xdr:row>3</xdr:row>
      <xdr:rowOff>122958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8516306-3EFD-4B9B-966A-23381030A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117" y="361083"/>
          <a:ext cx="2967126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285749</xdr:rowOff>
    </xdr:from>
    <xdr:to>
      <xdr:col>2</xdr:col>
      <xdr:colOff>996318</xdr:colOff>
      <xdr:row>3</xdr:row>
      <xdr:rowOff>47624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AF6DC23-CBE7-49E7-AB9B-ED3CD365B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285749"/>
          <a:ext cx="2967992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shop-nitamai.com/?mode=cate&amp;cbid=1989244&amp;csid=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hop-nitamai.com/?mode=cate&amp;cbid=1987239&amp;csid=0" TargetMode="External"/><Relationship Id="rId1" Type="http://schemas.openxmlformats.org/officeDocument/2006/relationships/hyperlink" Target="http://www.shop-nitamai.com/?mode=cate&amp;cbid=1989243&amp;csid=0" TargetMode="External"/><Relationship Id="rId6" Type="http://schemas.openxmlformats.org/officeDocument/2006/relationships/hyperlink" Target="mailto:nitamai-order@nitamai.com" TargetMode="External"/><Relationship Id="rId5" Type="http://schemas.openxmlformats.org/officeDocument/2006/relationships/hyperlink" Target="http://www.shop-nitamai.com/?mode=cate&amp;cbid=2001755&amp;csid=0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.shop-nitamai.com/?mode=cate&amp;cbid=1989245&amp;csid=0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shop-nitamai.com/?mode=cate&amp;cbid=1989244&amp;csid=0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shop-nitamai.com/?mode=cate&amp;cbid=1987239&amp;csid=0" TargetMode="External"/><Relationship Id="rId1" Type="http://schemas.openxmlformats.org/officeDocument/2006/relationships/hyperlink" Target="http://www.shop-nitamai.com/?mode=cate&amp;cbid=1989243&amp;csid=0" TargetMode="External"/><Relationship Id="rId6" Type="http://schemas.openxmlformats.org/officeDocument/2006/relationships/hyperlink" Target="mailto:nitamai-order@nitamai.com" TargetMode="External"/><Relationship Id="rId5" Type="http://schemas.openxmlformats.org/officeDocument/2006/relationships/hyperlink" Target="http://www.shop-nitamai.com/?mode=cate&amp;cbid=2001755&amp;csid=0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://www.shop-nitamai.com/?mode=cate&amp;cbid=1989245&amp;csid=0" TargetMode="External"/><Relationship Id="rId9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4417-AC0C-47D1-9388-992816C1F4BE}">
  <dimension ref="A1:U173"/>
  <sheetViews>
    <sheetView showGridLines="0" showZeros="0" topLeftCell="A7" zoomScale="55" zoomScaleNormal="55" workbookViewId="0">
      <selection activeCell="D47" sqref="D47"/>
    </sheetView>
  </sheetViews>
  <sheetFormatPr defaultRowHeight="18.75"/>
  <cols>
    <col min="1" max="1" width="14.125" style="145" bestFit="1" customWidth="1"/>
    <col min="2" max="3" width="17.25" style="144" bestFit="1" customWidth="1"/>
    <col min="4" max="4" width="53.5" style="147" customWidth="1"/>
    <col min="5" max="5" width="27.25" style="144" bestFit="1" customWidth="1"/>
    <col min="6" max="7" width="21.5" style="144" bestFit="1" customWidth="1"/>
    <col min="8" max="8" width="20.25" style="144" customWidth="1"/>
    <col min="9" max="9" width="5.5" style="165" customWidth="1"/>
    <col min="10" max="10" width="44.25" style="144" customWidth="1"/>
    <col min="11" max="11" width="6.75" style="79" customWidth="1"/>
    <col min="12" max="12" width="11" style="148" customWidth="1"/>
    <col min="13" max="13" width="7.25" style="76" bestFit="1" customWidth="1"/>
    <col min="14" max="14" width="9" style="149"/>
    <col min="15" max="15" width="9" style="148"/>
    <col min="16" max="16" width="12.375" style="144" customWidth="1"/>
    <col min="17" max="17" width="16.625" style="144" bestFit="1" customWidth="1"/>
    <col min="18" max="18" width="11" style="144" bestFit="1" customWidth="1"/>
    <col min="19" max="19" width="15.5" style="144" customWidth="1"/>
    <col min="20" max="20" width="21.75" style="144" bestFit="1" customWidth="1"/>
    <col min="21" max="21" width="17.625" style="147" bestFit="1" customWidth="1"/>
    <col min="22" max="16384" width="9" style="144"/>
  </cols>
  <sheetData>
    <row r="1" spans="1:21" ht="30" customHeight="1" thickTop="1">
      <c r="B1" s="146" t="s">
        <v>164</v>
      </c>
      <c r="E1" s="227" t="s">
        <v>57</v>
      </c>
      <c r="F1" s="227"/>
      <c r="G1" s="216" t="s">
        <v>180</v>
      </c>
      <c r="H1" s="217"/>
      <c r="I1" s="217"/>
      <c r="J1" s="218"/>
    </row>
    <row r="2" spans="1:21" ht="30" customHeight="1">
      <c r="A2" s="226"/>
      <c r="B2" s="226"/>
      <c r="C2" s="226"/>
      <c r="D2" s="150" t="s">
        <v>22</v>
      </c>
      <c r="E2" s="228" t="s">
        <v>58</v>
      </c>
      <c r="F2" s="228"/>
      <c r="G2" s="219"/>
      <c r="H2" s="220"/>
      <c r="I2" s="220"/>
      <c r="J2" s="221"/>
    </row>
    <row r="3" spans="1:21" ht="30" customHeight="1">
      <c r="A3" s="226"/>
      <c r="B3" s="226"/>
      <c r="C3" s="226"/>
      <c r="D3" s="151" t="s">
        <v>23</v>
      </c>
      <c r="E3" s="229" t="s">
        <v>59</v>
      </c>
      <c r="F3" s="229"/>
      <c r="G3" s="219"/>
      <c r="H3" s="220"/>
      <c r="I3" s="220"/>
      <c r="J3" s="221"/>
    </row>
    <row r="4" spans="1:21" ht="30" customHeight="1" thickBot="1">
      <c r="D4" s="152" t="s">
        <v>153</v>
      </c>
      <c r="E4" s="230" t="s">
        <v>60</v>
      </c>
      <c r="F4" s="230"/>
      <c r="G4" s="219"/>
      <c r="H4" s="220"/>
      <c r="I4" s="220"/>
      <c r="J4" s="221"/>
    </row>
    <row r="5" spans="1:21" ht="30" customHeight="1" thickBot="1">
      <c r="B5" s="153" t="s">
        <v>14</v>
      </c>
      <c r="C5" s="131"/>
      <c r="D5" s="133" t="s">
        <v>177</v>
      </c>
      <c r="E5" s="225" t="s">
        <v>61</v>
      </c>
      <c r="F5" s="225"/>
      <c r="G5" s="222"/>
      <c r="H5" s="223"/>
      <c r="I5" s="223"/>
      <c r="J5" s="224"/>
    </row>
    <row r="6" spans="1:21" s="62" customFormat="1" ht="8.1" customHeight="1" thickBot="1">
      <c r="B6" s="154"/>
      <c r="N6" s="155"/>
    </row>
    <row r="7" spans="1:21" s="159" customFormat="1" ht="30" customHeight="1" thickBot="1">
      <c r="A7" s="156"/>
      <c r="B7" s="157" t="s">
        <v>152</v>
      </c>
      <c r="C7" s="158" t="str">
        <f>IF(SUM(O11:O295)=0,"",SUM(O11:O295))</f>
        <v/>
      </c>
      <c r="D7" s="77" t="s">
        <v>181</v>
      </c>
      <c r="F7" s="77"/>
      <c r="G7" s="77"/>
      <c r="H7" s="77"/>
      <c r="I7" s="77"/>
      <c r="J7" s="160" t="s">
        <v>56</v>
      </c>
      <c r="K7" s="77"/>
      <c r="L7" s="77"/>
      <c r="M7" s="77"/>
      <c r="N7" s="161"/>
      <c r="O7" s="77"/>
      <c r="P7" s="77"/>
      <c r="S7" s="162"/>
    </row>
    <row r="8" spans="1:21" s="62" customFormat="1" ht="8.1" customHeight="1">
      <c r="B8" s="144"/>
      <c r="C8" s="163"/>
      <c r="F8" s="144"/>
      <c r="G8" s="78"/>
      <c r="H8" s="144"/>
      <c r="I8" s="78"/>
      <c r="J8" s="144"/>
      <c r="K8" s="78"/>
      <c r="L8" s="78"/>
      <c r="M8" s="78"/>
      <c r="N8" s="164"/>
      <c r="O8" s="78"/>
      <c r="P8" s="78"/>
    </row>
    <row r="9" spans="1:21" ht="23.25" customHeight="1" thickBot="1">
      <c r="A9" s="165"/>
      <c r="B9" s="166" t="s">
        <v>2</v>
      </c>
      <c r="C9" s="166" t="s">
        <v>3</v>
      </c>
      <c r="D9" s="167" t="s">
        <v>179</v>
      </c>
      <c r="E9" s="166" t="s">
        <v>4</v>
      </c>
      <c r="F9" s="166" t="s">
        <v>9</v>
      </c>
      <c r="G9" s="166" t="s">
        <v>10</v>
      </c>
      <c r="H9" s="168" t="s">
        <v>5</v>
      </c>
      <c r="I9" s="169" t="s">
        <v>151</v>
      </c>
      <c r="J9" s="170" t="s">
        <v>1</v>
      </c>
      <c r="K9" s="54" t="s">
        <v>24</v>
      </c>
      <c r="L9" s="55" t="s">
        <v>25</v>
      </c>
      <c r="M9" s="56" t="s">
        <v>12</v>
      </c>
      <c r="N9" s="171" t="s">
        <v>146</v>
      </c>
      <c r="O9" s="58" t="s">
        <v>147</v>
      </c>
      <c r="P9" s="172" t="s">
        <v>0</v>
      </c>
      <c r="Q9" s="166" t="s">
        <v>11</v>
      </c>
      <c r="R9" s="168" t="s">
        <v>13</v>
      </c>
      <c r="S9" s="173" t="s">
        <v>178</v>
      </c>
    </row>
    <row r="10" spans="1:21" ht="30.75" customHeight="1" thickBot="1">
      <c r="A10" s="174" t="s">
        <v>15</v>
      </c>
      <c r="B10" s="175" t="s">
        <v>16</v>
      </c>
      <c r="C10" s="176">
        <v>6991815</v>
      </c>
      <c r="D10" s="176" t="s">
        <v>145</v>
      </c>
      <c r="E10" s="175" t="s">
        <v>17</v>
      </c>
      <c r="F10" s="177"/>
      <c r="G10" s="177"/>
      <c r="H10" s="178" t="s">
        <v>18</v>
      </c>
      <c r="I10" s="179" t="str">
        <f>IF(H10&lt;&gt;"","様","")</f>
        <v>様</v>
      </c>
      <c r="J10" s="180" t="s">
        <v>29</v>
      </c>
      <c r="K10" s="59" t="str">
        <f>IF(J10="","",VLOOKUP(J10,商品一覧!A:C,2,FALSE))</f>
        <v>1-101</v>
      </c>
      <c r="L10" s="181">
        <f>IF(J10="","",VLOOKUP(J10,お中元キャンペーン価格!A:C,3,FALSE))</f>
        <v>4008</v>
      </c>
      <c r="M10" s="61">
        <v>1</v>
      </c>
      <c r="N10" s="182">
        <f>IF(D10="","",VLOOKUP(LEFT(D10,2),北海沖縄!B:C,2,FALSE))</f>
        <v>0</v>
      </c>
      <c r="O10" s="60">
        <f>IF(L10="","",(L10*M10+N10))</f>
        <v>4008</v>
      </c>
      <c r="P10" s="183"/>
      <c r="Q10" s="184">
        <v>44378</v>
      </c>
      <c r="R10" s="178"/>
      <c r="S10" s="185"/>
    </row>
    <row r="11" spans="1:21" ht="30" customHeight="1" thickBot="1">
      <c r="A11" s="186" t="s">
        <v>6</v>
      </c>
      <c r="B11" s="135"/>
      <c r="C11" s="136"/>
      <c r="D11" s="137"/>
      <c r="E11" s="136"/>
      <c r="F11" s="138"/>
      <c r="G11" s="136"/>
      <c r="H11" s="138"/>
      <c r="I11" s="212" t="str">
        <f>IF(H11&lt;&gt;"","様","")</f>
        <v/>
      </c>
      <c r="J11" s="139"/>
      <c r="K11" s="187" t="str">
        <f>IF(J11="","",VLOOKUP(J11,お中元キャンペーン価格!A:C,2,FALSE))</f>
        <v/>
      </c>
      <c r="L11" s="188" t="str">
        <f>IF(J11="","",VLOOKUP(J11,お中元キャンペーン価格!A:C,3,FALSE))</f>
        <v/>
      </c>
      <c r="M11" s="213" t="str">
        <f t="shared" ref="M11" si="0">IF(D11&lt;&gt;"","1","")</f>
        <v/>
      </c>
      <c r="N11" s="189" t="str">
        <f>IF(D11="","",VLOOKUP(LEFT(D11,2),北海沖縄!B:C,2,FALSE))</f>
        <v/>
      </c>
      <c r="O11" s="188" t="str">
        <f>IF(L11="","",(L11*M11+N11))</f>
        <v/>
      </c>
      <c r="P11" s="142"/>
      <c r="Q11" s="140"/>
      <c r="R11" s="143"/>
      <c r="S11" s="141"/>
      <c r="U11" s="190"/>
    </row>
    <row r="12" spans="1:21" s="62" customFormat="1" ht="8.1" customHeight="1">
      <c r="B12" s="144"/>
      <c r="I12" s="191"/>
      <c r="N12" s="155"/>
    </row>
    <row r="13" spans="1:21" s="202" customFormat="1" ht="27.75" customHeight="1">
      <c r="A13" s="192" t="s">
        <v>150</v>
      </c>
      <c r="B13" s="193" t="s">
        <v>2</v>
      </c>
      <c r="C13" s="194" t="s">
        <v>3</v>
      </c>
      <c r="D13" s="195" t="s">
        <v>149</v>
      </c>
      <c r="E13" s="193" t="s">
        <v>8</v>
      </c>
      <c r="F13" s="193" t="s">
        <v>9</v>
      </c>
      <c r="G13" s="196" t="s">
        <v>10</v>
      </c>
      <c r="H13" s="196" t="s">
        <v>5</v>
      </c>
      <c r="I13" s="197" t="s">
        <v>151</v>
      </c>
      <c r="J13" s="198" t="s">
        <v>1</v>
      </c>
      <c r="K13" s="63" t="s">
        <v>24</v>
      </c>
      <c r="L13" s="64" t="s">
        <v>25</v>
      </c>
      <c r="M13" s="65" t="s">
        <v>12</v>
      </c>
      <c r="N13" s="199" t="s">
        <v>146</v>
      </c>
      <c r="O13" s="67" t="s">
        <v>147</v>
      </c>
      <c r="P13" s="193" t="s">
        <v>0</v>
      </c>
      <c r="Q13" s="200" t="s">
        <v>11</v>
      </c>
      <c r="R13" s="200" t="s">
        <v>13</v>
      </c>
      <c r="S13" s="201" t="s">
        <v>178</v>
      </c>
      <c r="U13" s="203"/>
    </row>
    <row r="14" spans="1:21" s="207" customFormat="1" ht="18.75" customHeight="1">
      <c r="A14" s="204">
        <v>1</v>
      </c>
      <c r="B14" s="49"/>
      <c r="C14" s="68"/>
      <c r="D14" s="115"/>
      <c r="E14" s="49"/>
      <c r="F14" s="49"/>
      <c r="G14" s="49"/>
      <c r="H14" s="69"/>
      <c r="I14" s="211" t="str">
        <f>IF(H14&lt;&gt;"","様","")</f>
        <v/>
      </c>
      <c r="J14" s="114"/>
      <c r="K14" s="205" t="str">
        <f>IF(J14="","",VLOOKUP(J14,お中元キャンペーン価格!A:C,2,FALSE))</f>
        <v/>
      </c>
      <c r="L14" s="86" t="str">
        <f>IF(J14="","",VLOOKUP(J14,お中元キャンペーン価格!A:C,3,FALSE))</f>
        <v/>
      </c>
      <c r="M14" s="116" t="str">
        <f t="shared" ref="M14:M78" si="1">IF(D14&lt;&gt;"","1","")</f>
        <v/>
      </c>
      <c r="N14" s="206" t="str">
        <f>IF(D14="","",VLOOKUP(LEFT(D14,2),北海沖縄!B:C,2,FALSE))</f>
        <v/>
      </c>
      <c r="O14" s="87" t="str">
        <f>IF(L14="","",(L14*M14+N14))</f>
        <v/>
      </c>
      <c r="P14" s="46"/>
      <c r="Q14" s="75"/>
      <c r="R14" s="49"/>
      <c r="S14" s="49"/>
      <c r="U14" s="208"/>
    </row>
    <row r="15" spans="1:21" ht="18.75" customHeight="1">
      <c r="A15" s="209">
        <v>2</v>
      </c>
      <c r="B15" s="70"/>
      <c r="C15" s="70"/>
      <c r="D15" s="115"/>
      <c r="E15" s="70"/>
      <c r="F15" s="70"/>
      <c r="G15" s="70"/>
      <c r="H15" s="72"/>
      <c r="I15" s="211" t="str">
        <f t="shared" ref="I15:I78" si="2">IF(H15&lt;&gt;"","様","")</f>
        <v/>
      </c>
      <c r="J15" s="114"/>
      <c r="K15" s="205" t="str">
        <f>IF(J15="","",VLOOKUP(J15,お中元キャンペーン価格!A:C,2,FALSE))</f>
        <v/>
      </c>
      <c r="L15" s="86" t="str">
        <f>IF(J15="","",VLOOKUP(J15,お中元キャンペーン価格!A:C,3,FALSE))</f>
        <v/>
      </c>
      <c r="M15" s="116" t="str">
        <f t="shared" si="1"/>
        <v/>
      </c>
      <c r="N15" s="206" t="str">
        <f>IF(D15="","",VLOOKUP(LEFT(D15,2),北海沖縄!B:C,2,FALSE))</f>
        <v/>
      </c>
      <c r="O15" s="87" t="str">
        <f t="shared" ref="O15:O78" si="3">IF(L15="","",(L15*M15+N15))</f>
        <v/>
      </c>
      <c r="P15" s="47"/>
      <c r="Q15" s="72"/>
      <c r="R15" s="70"/>
      <c r="S15" s="134"/>
    </row>
    <row r="16" spans="1:21">
      <c r="A16" s="209">
        <v>3</v>
      </c>
      <c r="B16" s="70"/>
      <c r="C16" s="70"/>
      <c r="D16" s="115"/>
      <c r="E16" s="70"/>
      <c r="F16" s="70"/>
      <c r="G16" s="70"/>
      <c r="H16" s="72"/>
      <c r="I16" s="211" t="str">
        <f t="shared" si="2"/>
        <v/>
      </c>
      <c r="J16" s="114"/>
      <c r="K16" s="205" t="str">
        <f>IF(J16="","",VLOOKUP(J16,お中元キャンペーン価格!A:C,2,FALSE))</f>
        <v/>
      </c>
      <c r="L16" s="86" t="str">
        <f>IF(J16="","",VLOOKUP(J16,お中元キャンペーン価格!A:C,3,FALSE))</f>
        <v/>
      </c>
      <c r="M16" s="116" t="str">
        <f t="shared" si="1"/>
        <v/>
      </c>
      <c r="N16" s="206" t="str">
        <f>IF(D16="","",VLOOKUP(LEFT(D16,2),北海沖縄!B:C,2,FALSE))</f>
        <v/>
      </c>
      <c r="O16" s="87" t="str">
        <f t="shared" si="3"/>
        <v/>
      </c>
      <c r="P16" s="47"/>
      <c r="Q16" s="72"/>
      <c r="R16" s="70"/>
      <c r="S16" s="134"/>
    </row>
    <row r="17" spans="1:19">
      <c r="A17" s="210">
        <v>4</v>
      </c>
      <c r="B17" s="70"/>
      <c r="C17" s="70"/>
      <c r="D17" s="115"/>
      <c r="E17" s="70"/>
      <c r="F17" s="70"/>
      <c r="G17" s="70"/>
      <c r="H17" s="72"/>
      <c r="I17" s="211" t="str">
        <f t="shared" si="2"/>
        <v/>
      </c>
      <c r="J17" s="114"/>
      <c r="K17" s="205" t="str">
        <f>IF(J17="","",VLOOKUP(J17,お中元キャンペーン価格!A:C,2,FALSE))</f>
        <v/>
      </c>
      <c r="L17" s="86" t="str">
        <f>IF(J17="","",VLOOKUP(J17,お中元キャンペーン価格!A:C,3,FALSE))</f>
        <v/>
      </c>
      <c r="M17" s="116" t="str">
        <f t="shared" si="1"/>
        <v/>
      </c>
      <c r="N17" s="206" t="str">
        <f>IF(D17="","",VLOOKUP(LEFT(D17,2),北海沖縄!B:C,2,FALSE))</f>
        <v/>
      </c>
      <c r="O17" s="87" t="str">
        <f t="shared" si="3"/>
        <v/>
      </c>
      <c r="P17" s="47"/>
      <c r="Q17" s="72"/>
      <c r="R17" s="70"/>
      <c r="S17" s="134"/>
    </row>
    <row r="18" spans="1:19">
      <c r="A18" s="209">
        <v>5</v>
      </c>
      <c r="B18" s="70"/>
      <c r="C18" s="70"/>
      <c r="D18" s="115"/>
      <c r="E18" s="70"/>
      <c r="F18" s="70"/>
      <c r="G18" s="70"/>
      <c r="H18" s="72"/>
      <c r="I18" s="211" t="str">
        <f t="shared" si="2"/>
        <v/>
      </c>
      <c r="J18" s="114"/>
      <c r="K18" s="205" t="str">
        <f>IF(J18="","",VLOOKUP(J18,お中元キャンペーン価格!A:C,2,FALSE))</f>
        <v/>
      </c>
      <c r="L18" s="86" t="str">
        <f>IF(J18="","",VLOOKUP(J18,お中元キャンペーン価格!A:C,3,FALSE))</f>
        <v/>
      </c>
      <c r="M18" s="116" t="str">
        <f t="shared" si="1"/>
        <v/>
      </c>
      <c r="N18" s="206" t="str">
        <f>IF(D18="","",VLOOKUP(LEFT(D18,2),北海沖縄!B:C,2,FALSE))</f>
        <v/>
      </c>
      <c r="O18" s="87" t="str">
        <f t="shared" si="3"/>
        <v/>
      </c>
      <c r="P18" s="47"/>
      <c r="Q18" s="72"/>
      <c r="R18" s="70"/>
      <c r="S18" s="134"/>
    </row>
    <row r="19" spans="1:19">
      <c r="A19" s="209">
        <v>6</v>
      </c>
      <c r="B19" s="70"/>
      <c r="C19" s="70"/>
      <c r="D19" s="115"/>
      <c r="E19" s="70"/>
      <c r="F19" s="70"/>
      <c r="G19" s="70"/>
      <c r="H19" s="72"/>
      <c r="I19" s="211" t="str">
        <f t="shared" si="2"/>
        <v/>
      </c>
      <c r="J19" s="114"/>
      <c r="K19" s="205" t="str">
        <f>IF(J19="","",VLOOKUP(J19,お中元キャンペーン価格!A:C,2,FALSE))</f>
        <v/>
      </c>
      <c r="L19" s="86" t="str">
        <f>IF(J19="","",VLOOKUP(J19,お中元キャンペーン価格!A:C,3,FALSE))</f>
        <v/>
      </c>
      <c r="M19" s="116" t="str">
        <f>IF(D19&lt;&gt;"","1","")</f>
        <v/>
      </c>
      <c r="N19" s="206" t="str">
        <f>IF(D19="","",VLOOKUP(LEFT(D19,2),北海沖縄!B:C,2,FALSE))</f>
        <v/>
      </c>
      <c r="O19" s="87" t="str">
        <f t="shared" si="3"/>
        <v/>
      </c>
      <c r="P19" s="47"/>
      <c r="Q19" s="72"/>
      <c r="R19" s="70"/>
      <c r="S19" s="134"/>
    </row>
    <row r="20" spans="1:19">
      <c r="A20" s="210">
        <v>7</v>
      </c>
      <c r="B20" s="70"/>
      <c r="C20" s="70"/>
      <c r="D20" s="115"/>
      <c r="E20" s="70"/>
      <c r="F20" s="70"/>
      <c r="G20" s="70"/>
      <c r="H20" s="72"/>
      <c r="I20" s="211" t="str">
        <f t="shared" si="2"/>
        <v/>
      </c>
      <c r="J20" s="114"/>
      <c r="K20" s="205" t="str">
        <f>IF(J20="","",VLOOKUP(J20,お中元キャンペーン価格!A:C,2,FALSE))</f>
        <v/>
      </c>
      <c r="L20" s="86" t="str">
        <f>IF(J20="","",VLOOKUP(J20,お中元キャンペーン価格!A:C,3,FALSE))</f>
        <v/>
      </c>
      <c r="M20" s="116" t="str">
        <f t="shared" si="1"/>
        <v/>
      </c>
      <c r="N20" s="206" t="str">
        <f>IF(D20="","",VLOOKUP(LEFT(D20,2),北海沖縄!B:C,2,FALSE))</f>
        <v/>
      </c>
      <c r="O20" s="87" t="str">
        <f t="shared" si="3"/>
        <v/>
      </c>
      <c r="P20" s="47"/>
      <c r="Q20" s="72"/>
      <c r="R20" s="70"/>
      <c r="S20" s="134"/>
    </row>
    <row r="21" spans="1:19">
      <c r="A21" s="209">
        <v>8</v>
      </c>
      <c r="B21" s="70"/>
      <c r="C21" s="70"/>
      <c r="D21" s="71"/>
      <c r="E21" s="70"/>
      <c r="F21" s="70"/>
      <c r="G21" s="70"/>
      <c r="H21" s="72"/>
      <c r="I21" s="211" t="str">
        <f t="shared" si="2"/>
        <v/>
      </c>
      <c r="J21" s="114"/>
      <c r="K21" s="205" t="str">
        <f>IF(J21="","",VLOOKUP(J21,お中元キャンペーン価格!A:C,2,FALSE))</f>
        <v/>
      </c>
      <c r="L21" s="86" t="str">
        <f>IF(J21="","",VLOOKUP(J21,お中元キャンペーン価格!A:C,3,FALSE))</f>
        <v/>
      </c>
      <c r="M21" s="116" t="str">
        <f t="shared" si="1"/>
        <v/>
      </c>
      <c r="N21" s="206" t="str">
        <f>IF(D21="","",VLOOKUP(LEFT(D21,2),北海沖縄!B:C,2,FALSE))</f>
        <v/>
      </c>
      <c r="O21" s="87" t="str">
        <f t="shared" si="3"/>
        <v/>
      </c>
      <c r="P21" s="47"/>
      <c r="Q21" s="72"/>
      <c r="R21" s="70"/>
      <c r="S21" s="134"/>
    </row>
    <row r="22" spans="1:19">
      <c r="A22" s="209">
        <v>9</v>
      </c>
      <c r="B22" s="70"/>
      <c r="C22" s="70"/>
      <c r="D22" s="71"/>
      <c r="E22" s="70"/>
      <c r="F22" s="70"/>
      <c r="G22" s="70"/>
      <c r="H22" s="72"/>
      <c r="I22" s="211" t="str">
        <f t="shared" si="2"/>
        <v/>
      </c>
      <c r="J22" s="114"/>
      <c r="K22" s="205" t="str">
        <f>IF(J22="","",VLOOKUP(J22,お中元キャンペーン価格!A:C,2,FALSE))</f>
        <v/>
      </c>
      <c r="L22" s="86" t="str">
        <f>IF(J22="","",VLOOKUP(J22,お中元キャンペーン価格!A:C,3,FALSE))</f>
        <v/>
      </c>
      <c r="M22" s="116" t="str">
        <f t="shared" si="1"/>
        <v/>
      </c>
      <c r="N22" s="206" t="str">
        <f>IF(D22="","",VLOOKUP(LEFT(D22,2),北海沖縄!B:C,2,FALSE))</f>
        <v/>
      </c>
      <c r="O22" s="87" t="str">
        <f t="shared" si="3"/>
        <v/>
      </c>
      <c r="P22" s="47"/>
      <c r="Q22" s="72"/>
      <c r="R22" s="70"/>
      <c r="S22" s="134"/>
    </row>
    <row r="23" spans="1:19">
      <c r="A23" s="210">
        <v>10</v>
      </c>
      <c r="B23" s="70"/>
      <c r="C23" s="70"/>
      <c r="D23" s="71"/>
      <c r="E23" s="70"/>
      <c r="F23" s="70"/>
      <c r="G23" s="70"/>
      <c r="H23" s="72"/>
      <c r="I23" s="211" t="str">
        <f t="shared" si="2"/>
        <v/>
      </c>
      <c r="J23" s="114"/>
      <c r="K23" s="205" t="str">
        <f>IF(J23="","",VLOOKUP(J23,お中元キャンペーン価格!A:C,2,FALSE))</f>
        <v/>
      </c>
      <c r="L23" s="86" t="str">
        <f>IF(J23="","",VLOOKUP(J23,お中元キャンペーン価格!A:C,3,FALSE))</f>
        <v/>
      </c>
      <c r="M23" s="116" t="str">
        <f t="shared" si="1"/>
        <v/>
      </c>
      <c r="N23" s="206" t="str">
        <f>IF(D23="","",VLOOKUP(LEFT(D23,2),北海沖縄!B:C,2,FALSE))</f>
        <v/>
      </c>
      <c r="O23" s="87" t="str">
        <f t="shared" si="3"/>
        <v/>
      </c>
      <c r="P23" s="47"/>
      <c r="Q23" s="72"/>
      <c r="R23" s="70"/>
      <c r="S23" s="134"/>
    </row>
    <row r="24" spans="1:19">
      <c r="A24" s="209">
        <v>11</v>
      </c>
      <c r="B24" s="70"/>
      <c r="C24" s="70"/>
      <c r="D24" s="71"/>
      <c r="E24" s="70"/>
      <c r="F24" s="70"/>
      <c r="G24" s="70"/>
      <c r="H24" s="72"/>
      <c r="I24" s="211" t="str">
        <f t="shared" si="2"/>
        <v/>
      </c>
      <c r="J24" s="114"/>
      <c r="K24" s="205" t="str">
        <f>IF(J24="","",VLOOKUP(J24,お中元キャンペーン価格!A:C,2,FALSE))</f>
        <v/>
      </c>
      <c r="L24" s="86" t="str">
        <f>IF(J24="","",VLOOKUP(J24,お中元キャンペーン価格!A:C,3,FALSE))</f>
        <v/>
      </c>
      <c r="M24" s="116" t="str">
        <f t="shared" si="1"/>
        <v/>
      </c>
      <c r="N24" s="206" t="str">
        <f>IF(D24="","",VLOOKUP(LEFT(D24,2),北海沖縄!B:C,2,FALSE))</f>
        <v/>
      </c>
      <c r="O24" s="87" t="str">
        <f t="shared" si="3"/>
        <v/>
      </c>
      <c r="P24" s="47"/>
      <c r="Q24" s="72"/>
      <c r="R24" s="70"/>
      <c r="S24" s="134"/>
    </row>
    <row r="25" spans="1:19">
      <c r="A25" s="209">
        <v>12</v>
      </c>
      <c r="B25" s="70"/>
      <c r="C25" s="70"/>
      <c r="D25" s="71"/>
      <c r="E25" s="70"/>
      <c r="F25" s="70"/>
      <c r="G25" s="70"/>
      <c r="H25" s="72"/>
      <c r="I25" s="211" t="str">
        <f t="shared" si="2"/>
        <v/>
      </c>
      <c r="J25" s="114"/>
      <c r="K25" s="205" t="str">
        <f>IF(J25="","",VLOOKUP(J25,お中元キャンペーン価格!A:C,2,FALSE))</f>
        <v/>
      </c>
      <c r="L25" s="86" t="str">
        <f>IF(J25="","",VLOOKUP(J25,お中元キャンペーン価格!A:C,3,FALSE))</f>
        <v/>
      </c>
      <c r="M25" s="116" t="str">
        <f t="shared" si="1"/>
        <v/>
      </c>
      <c r="N25" s="206" t="str">
        <f>IF(D25="","",VLOOKUP(LEFT(D25,2),北海沖縄!B:C,2,FALSE))</f>
        <v/>
      </c>
      <c r="O25" s="87" t="str">
        <f t="shared" si="3"/>
        <v/>
      </c>
      <c r="P25" s="47"/>
      <c r="Q25" s="72"/>
      <c r="R25" s="70"/>
      <c r="S25" s="134"/>
    </row>
    <row r="26" spans="1:19">
      <c r="A26" s="210">
        <v>13</v>
      </c>
      <c r="B26" s="70"/>
      <c r="C26" s="70"/>
      <c r="D26" s="71"/>
      <c r="E26" s="70"/>
      <c r="F26" s="70"/>
      <c r="G26" s="70"/>
      <c r="H26" s="72"/>
      <c r="I26" s="211" t="str">
        <f t="shared" si="2"/>
        <v/>
      </c>
      <c r="J26" s="114"/>
      <c r="K26" s="205" t="str">
        <f>IF(J26="","",VLOOKUP(J26,お中元キャンペーン価格!A:C,2,FALSE))</f>
        <v/>
      </c>
      <c r="L26" s="86" t="str">
        <f>IF(J26="","",VLOOKUP(J26,お中元キャンペーン価格!A:C,3,FALSE))</f>
        <v/>
      </c>
      <c r="M26" s="116" t="str">
        <f t="shared" si="1"/>
        <v/>
      </c>
      <c r="N26" s="206" t="str">
        <f>IF(D26="","",VLOOKUP(LEFT(D26,2),北海沖縄!B:C,2,FALSE))</f>
        <v/>
      </c>
      <c r="O26" s="87" t="str">
        <f t="shared" si="3"/>
        <v/>
      </c>
      <c r="P26" s="47"/>
      <c r="Q26" s="72"/>
      <c r="R26" s="70"/>
      <c r="S26" s="134"/>
    </row>
    <row r="27" spans="1:19">
      <c r="A27" s="209">
        <v>14</v>
      </c>
      <c r="B27" s="70"/>
      <c r="C27" s="70"/>
      <c r="D27" s="71"/>
      <c r="E27" s="70"/>
      <c r="F27" s="70"/>
      <c r="G27" s="70"/>
      <c r="H27" s="72"/>
      <c r="I27" s="211" t="str">
        <f t="shared" si="2"/>
        <v/>
      </c>
      <c r="J27" s="114"/>
      <c r="K27" s="205" t="str">
        <f>IF(J27="","",VLOOKUP(J27,お中元キャンペーン価格!A:C,2,FALSE))</f>
        <v/>
      </c>
      <c r="L27" s="86" t="str">
        <f>IF(J27="","",VLOOKUP(J27,お中元キャンペーン価格!A:C,3,FALSE))</f>
        <v/>
      </c>
      <c r="M27" s="116" t="str">
        <f t="shared" si="1"/>
        <v/>
      </c>
      <c r="N27" s="206" t="str">
        <f>IF(D27="","",VLOOKUP(LEFT(D27,2),北海沖縄!B:C,2,FALSE))</f>
        <v/>
      </c>
      <c r="O27" s="87" t="str">
        <f t="shared" si="3"/>
        <v/>
      </c>
      <c r="P27" s="47"/>
      <c r="Q27" s="72"/>
      <c r="R27" s="70"/>
      <c r="S27" s="134"/>
    </row>
    <row r="28" spans="1:19">
      <c r="A28" s="209">
        <v>15</v>
      </c>
      <c r="B28" s="70"/>
      <c r="C28" s="70"/>
      <c r="D28" s="71"/>
      <c r="E28" s="70"/>
      <c r="F28" s="70"/>
      <c r="G28" s="70"/>
      <c r="H28" s="72"/>
      <c r="I28" s="211" t="str">
        <f t="shared" si="2"/>
        <v/>
      </c>
      <c r="J28" s="114"/>
      <c r="K28" s="205" t="str">
        <f>IF(J28="","",VLOOKUP(J28,お中元キャンペーン価格!A:C,2,FALSE))</f>
        <v/>
      </c>
      <c r="L28" s="86" t="str">
        <f>IF(J28="","",VLOOKUP(J28,お中元キャンペーン価格!A:C,3,FALSE))</f>
        <v/>
      </c>
      <c r="M28" s="116" t="str">
        <f t="shared" si="1"/>
        <v/>
      </c>
      <c r="N28" s="206" t="str">
        <f>IF(D28="","",VLOOKUP(LEFT(D28,2),北海沖縄!B:C,2,FALSE))</f>
        <v/>
      </c>
      <c r="O28" s="87" t="str">
        <f t="shared" si="3"/>
        <v/>
      </c>
      <c r="P28" s="47"/>
      <c r="Q28" s="72"/>
      <c r="R28" s="70"/>
      <c r="S28" s="134"/>
    </row>
    <row r="29" spans="1:19">
      <c r="A29" s="210">
        <v>16</v>
      </c>
      <c r="B29" s="70"/>
      <c r="C29" s="70"/>
      <c r="D29" s="71"/>
      <c r="E29" s="70"/>
      <c r="F29" s="70"/>
      <c r="G29" s="70"/>
      <c r="H29" s="72"/>
      <c r="I29" s="211" t="str">
        <f t="shared" si="2"/>
        <v/>
      </c>
      <c r="J29" s="114"/>
      <c r="K29" s="205" t="str">
        <f>IF(J29="","",VLOOKUP(J29,お中元キャンペーン価格!A:C,2,FALSE))</f>
        <v/>
      </c>
      <c r="L29" s="86" t="str">
        <f>IF(J29="","",VLOOKUP(J29,お中元キャンペーン価格!A:C,3,FALSE))</f>
        <v/>
      </c>
      <c r="M29" s="116" t="str">
        <f t="shared" si="1"/>
        <v/>
      </c>
      <c r="N29" s="206" t="str">
        <f>IF(D29="","",VLOOKUP(LEFT(D29,2),北海沖縄!B:C,2,FALSE))</f>
        <v/>
      </c>
      <c r="O29" s="87" t="str">
        <f t="shared" si="3"/>
        <v/>
      </c>
      <c r="P29" s="47"/>
      <c r="Q29" s="72"/>
      <c r="R29" s="70"/>
      <c r="S29" s="134"/>
    </row>
    <row r="30" spans="1:19">
      <c r="A30" s="209">
        <v>17</v>
      </c>
      <c r="B30" s="70"/>
      <c r="C30" s="70"/>
      <c r="D30" s="71"/>
      <c r="E30" s="70"/>
      <c r="F30" s="70"/>
      <c r="G30" s="70"/>
      <c r="H30" s="72"/>
      <c r="I30" s="211" t="str">
        <f t="shared" si="2"/>
        <v/>
      </c>
      <c r="J30" s="114"/>
      <c r="K30" s="205" t="str">
        <f>IF(J30="","",VLOOKUP(J30,お中元キャンペーン価格!A:C,2,FALSE))</f>
        <v/>
      </c>
      <c r="L30" s="86" t="str">
        <f>IF(J30="","",VLOOKUP(J30,お中元キャンペーン価格!A:C,3,FALSE))</f>
        <v/>
      </c>
      <c r="M30" s="116" t="str">
        <f t="shared" si="1"/>
        <v/>
      </c>
      <c r="N30" s="206" t="str">
        <f>IF(D30="","",VLOOKUP(LEFT(D30,2),北海沖縄!B:C,2,FALSE))</f>
        <v/>
      </c>
      <c r="O30" s="87" t="str">
        <f t="shared" si="3"/>
        <v/>
      </c>
      <c r="P30" s="47"/>
      <c r="Q30" s="72"/>
      <c r="R30" s="70"/>
      <c r="S30" s="134"/>
    </row>
    <row r="31" spans="1:19">
      <c r="A31" s="209">
        <v>18</v>
      </c>
      <c r="B31" s="70"/>
      <c r="C31" s="70"/>
      <c r="D31" s="71"/>
      <c r="E31" s="70"/>
      <c r="F31" s="70"/>
      <c r="G31" s="70"/>
      <c r="H31" s="72"/>
      <c r="I31" s="211" t="str">
        <f t="shared" si="2"/>
        <v/>
      </c>
      <c r="J31" s="114"/>
      <c r="K31" s="205" t="str">
        <f>IF(J31="","",VLOOKUP(J31,お中元キャンペーン価格!A:C,2,FALSE))</f>
        <v/>
      </c>
      <c r="L31" s="86" t="str">
        <f>IF(J31="","",VLOOKUP(J31,お中元キャンペーン価格!A:C,3,FALSE))</f>
        <v/>
      </c>
      <c r="M31" s="116" t="str">
        <f t="shared" si="1"/>
        <v/>
      </c>
      <c r="N31" s="206" t="str">
        <f>IF(D31="","",VLOOKUP(LEFT(D31,2),北海沖縄!B:C,2,FALSE))</f>
        <v/>
      </c>
      <c r="O31" s="87" t="str">
        <f t="shared" si="3"/>
        <v/>
      </c>
      <c r="P31" s="47"/>
      <c r="Q31" s="72"/>
      <c r="R31" s="70"/>
      <c r="S31" s="134"/>
    </row>
    <row r="32" spans="1:19">
      <c r="A32" s="210">
        <v>19</v>
      </c>
      <c r="B32" s="70"/>
      <c r="C32" s="70"/>
      <c r="D32" s="71"/>
      <c r="E32" s="70"/>
      <c r="F32" s="70"/>
      <c r="G32" s="70"/>
      <c r="H32" s="72"/>
      <c r="I32" s="211" t="str">
        <f t="shared" si="2"/>
        <v/>
      </c>
      <c r="J32" s="114"/>
      <c r="K32" s="205" t="str">
        <f>IF(J32="","",VLOOKUP(J32,お中元キャンペーン価格!A:C,2,FALSE))</f>
        <v/>
      </c>
      <c r="L32" s="86" t="str">
        <f>IF(J32="","",VLOOKUP(J32,お中元キャンペーン価格!A:C,3,FALSE))</f>
        <v/>
      </c>
      <c r="M32" s="116" t="str">
        <f t="shared" si="1"/>
        <v/>
      </c>
      <c r="N32" s="206" t="str">
        <f>IF(D32="","",VLOOKUP(LEFT(D32,2),北海沖縄!B:C,2,FALSE))</f>
        <v/>
      </c>
      <c r="O32" s="87" t="str">
        <f t="shared" si="3"/>
        <v/>
      </c>
      <c r="P32" s="47"/>
      <c r="Q32" s="72"/>
      <c r="R32" s="70"/>
      <c r="S32" s="134"/>
    </row>
    <row r="33" spans="1:19">
      <c r="A33" s="209">
        <v>20</v>
      </c>
      <c r="B33" s="70"/>
      <c r="C33" s="70"/>
      <c r="D33" s="71"/>
      <c r="E33" s="70"/>
      <c r="F33" s="70"/>
      <c r="G33" s="70"/>
      <c r="H33" s="72"/>
      <c r="I33" s="211" t="str">
        <f t="shared" si="2"/>
        <v/>
      </c>
      <c r="J33" s="114"/>
      <c r="K33" s="205" t="str">
        <f>IF(J33="","",VLOOKUP(J33,お中元キャンペーン価格!A:C,2,FALSE))</f>
        <v/>
      </c>
      <c r="L33" s="86" t="str">
        <f>IF(J33="","",VLOOKUP(J33,お中元キャンペーン価格!A:C,3,FALSE))</f>
        <v/>
      </c>
      <c r="M33" s="116" t="str">
        <f t="shared" si="1"/>
        <v/>
      </c>
      <c r="N33" s="206" t="str">
        <f>IF(D33="","",VLOOKUP(LEFT(D33,2),北海沖縄!B:C,2,FALSE))</f>
        <v/>
      </c>
      <c r="O33" s="87" t="str">
        <f t="shared" si="3"/>
        <v/>
      </c>
      <c r="P33" s="47"/>
      <c r="Q33" s="72"/>
      <c r="R33" s="70"/>
      <c r="S33" s="134"/>
    </row>
    <row r="34" spans="1:19">
      <c r="A34" s="209">
        <v>21</v>
      </c>
      <c r="B34" s="70"/>
      <c r="C34" s="70"/>
      <c r="D34" s="71"/>
      <c r="E34" s="70"/>
      <c r="F34" s="70"/>
      <c r="G34" s="70"/>
      <c r="H34" s="72"/>
      <c r="I34" s="211" t="str">
        <f t="shared" si="2"/>
        <v/>
      </c>
      <c r="J34" s="114"/>
      <c r="K34" s="205" t="str">
        <f>IF(J34="","",VLOOKUP(J34,お中元キャンペーン価格!A:C,2,FALSE))</f>
        <v/>
      </c>
      <c r="L34" s="86" t="str">
        <f>IF(J34="","",VLOOKUP(J34,お中元キャンペーン価格!A:C,3,FALSE))</f>
        <v/>
      </c>
      <c r="M34" s="116" t="str">
        <f t="shared" si="1"/>
        <v/>
      </c>
      <c r="N34" s="206" t="str">
        <f>IF(D34="","",VLOOKUP(LEFT(D34,2),北海沖縄!B:C,2,FALSE))</f>
        <v/>
      </c>
      <c r="O34" s="87" t="str">
        <f t="shared" si="3"/>
        <v/>
      </c>
      <c r="P34" s="47"/>
      <c r="Q34" s="72"/>
      <c r="R34" s="70"/>
      <c r="S34" s="134"/>
    </row>
    <row r="35" spans="1:19">
      <c r="A35" s="210">
        <v>22</v>
      </c>
      <c r="B35" s="70"/>
      <c r="C35" s="70"/>
      <c r="D35" s="71"/>
      <c r="E35" s="70"/>
      <c r="F35" s="70"/>
      <c r="G35" s="70"/>
      <c r="H35" s="72"/>
      <c r="I35" s="211" t="str">
        <f t="shared" si="2"/>
        <v/>
      </c>
      <c r="J35" s="114"/>
      <c r="K35" s="205" t="str">
        <f>IF(J35="","",VLOOKUP(J35,お中元キャンペーン価格!A:C,2,FALSE))</f>
        <v/>
      </c>
      <c r="L35" s="86" t="str">
        <f>IF(J35="","",VLOOKUP(J35,お中元キャンペーン価格!A:C,3,FALSE))</f>
        <v/>
      </c>
      <c r="M35" s="116" t="str">
        <f t="shared" si="1"/>
        <v/>
      </c>
      <c r="N35" s="206" t="str">
        <f>IF(D35="","",VLOOKUP(LEFT(D35,2),北海沖縄!B:C,2,FALSE))</f>
        <v/>
      </c>
      <c r="O35" s="87" t="str">
        <f t="shared" si="3"/>
        <v/>
      </c>
      <c r="P35" s="47"/>
      <c r="Q35" s="72"/>
      <c r="R35" s="70"/>
      <c r="S35" s="134"/>
    </row>
    <row r="36" spans="1:19">
      <c r="A36" s="209">
        <v>23</v>
      </c>
      <c r="B36" s="70"/>
      <c r="C36" s="70"/>
      <c r="D36" s="71"/>
      <c r="E36" s="70"/>
      <c r="F36" s="70"/>
      <c r="G36" s="70"/>
      <c r="H36" s="72"/>
      <c r="I36" s="211" t="str">
        <f t="shared" si="2"/>
        <v/>
      </c>
      <c r="J36" s="114"/>
      <c r="K36" s="205" t="str">
        <f>IF(J36="","",VLOOKUP(J36,お中元キャンペーン価格!A:C,2,FALSE))</f>
        <v/>
      </c>
      <c r="L36" s="86" t="str">
        <f>IF(J36="","",VLOOKUP(J36,お中元キャンペーン価格!A:C,3,FALSE))</f>
        <v/>
      </c>
      <c r="M36" s="116" t="str">
        <f t="shared" si="1"/>
        <v/>
      </c>
      <c r="N36" s="206" t="str">
        <f>IF(D36="","",VLOOKUP(LEFT(D36,2),北海沖縄!B:C,2,FALSE))</f>
        <v/>
      </c>
      <c r="O36" s="87" t="str">
        <f t="shared" si="3"/>
        <v/>
      </c>
      <c r="P36" s="47"/>
      <c r="Q36" s="72"/>
      <c r="R36" s="70"/>
      <c r="S36" s="134"/>
    </row>
    <row r="37" spans="1:19">
      <c r="A37" s="209">
        <v>24</v>
      </c>
      <c r="B37" s="70"/>
      <c r="C37" s="70"/>
      <c r="D37" s="71"/>
      <c r="E37" s="70"/>
      <c r="F37" s="70"/>
      <c r="G37" s="70"/>
      <c r="H37" s="72"/>
      <c r="I37" s="211" t="str">
        <f t="shared" si="2"/>
        <v/>
      </c>
      <c r="J37" s="114"/>
      <c r="K37" s="205" t="str">
        <f>IF(J37="","",VLOOKUP(J37,お中元キャンペーン価格!A:C,2,FALSE))</f>
        <v/>
      </c>
      <c r="L37" s="86" t="str">
        <f>IF(J37="","",VLOOKUP(J37,お中元キャンペーン価格!A:C,3,FALSE))</f>
        <v/>
      </c>
      <c r="M37" s="116" t="str">
        <f t="shared" si="1"/>
        <v/>
      </c>
      <c r="N37" s="206" t="str">
        <f>IF(D37="","",VLOOKUP(LEFT(D37,2),北海沖縄!B:C,2,FALSE))</f>
        <v/>
      </c>
      <c r="O37" s="87" t="str">
        <f t="shared" si="3"/>
        <v/>
      </c>
      <c r="P37" s="47"/>
      <c r="Q37" s="72"/>
      <c r="R37" s="70"/>
      <c r="S37" s="134"/>
    </row>
    <row r="38" spans="1:19">
      <c r="A38" s="210">
        <v>25</v>
      </c>
      <c r="B38" s="70"/>
      <c r="C38" s="70"/>
      <c r="D38" s="71"/>
      <c r="E38" s="70"/>
      <c r="F38" s="70"/>
      <c r="G38" s="70"/>
      <c r="H38" s="72"/>
      <c r="I38" s="211" t="str">
        <f t="shared" si="2"/>
        <v/>
      </c>
      <c r="J38" s="114"/>
      <c r="K38" s="205" t="str">
        <f>IF(J38="","",VLOOKUP(J38,お中元キャンペーン価格!A:C,2,FALSE))</f>
        <v/>
      </c>
      <c r="L38" s="86" t="str">
        <f>IF(J38="","",VLOOKUP(J38,お中元キャンペーン価格!A:C,3,FALSE))</f>
        <v/>
      </c>
      <c r="M38" s="116" t="str">
        <f t="shared" si="1"/>
        <v/>
      </c>
      <c r="N38" s="206" t="str">
        <f>IF(D38="","",VLOOKUP(LEFT(D38,2),北海沖縄!B:C,2,FALSE))</f>
        <v/>
      </c>
      <c r="O38" s="87" t="str">
        <f t="shared" si="3"/>
        <v/>
      </c>
      <c r="P38" s="47"/>
      <c r="Q38" s="72"/>
      <c r="R38" s="70"/>
      <c r="S38" s="134"/>
    </row>
    <row r="39" spans="1:19">
      <c r="A39" s="209">
        <v>26</v>
      </c>
      <c r="B39" s="70"/>
      <c r="C39" s="70"/>
      <c r="D39" s="71"/>
      <c r="E39" s="70"/>
      <c r="F39" s="70"/>
      <c r="G39" s="70"/>
      <c r="H39" s="72"/>
      <c r="I39" s="211" t="str">
        <f t="shared" si="2"/>
        <v/>
      </c>
      <c r="J39" s="114"/>
      <c r="K39" s="205" t="str">
        <f>IF(J39="","",VLOOKUP(J39,お中元キャンペーン価格!A:C,2,FALSE))</f>
        <v/>
      </c>
      <c r="L39" s="86" t="str">
        <f>IF(J39="","",VLOOKUP(J39,お中元キャンペーン価格!A:C,3,FALSE))</f>
        <v/>
      </c>
      <c r="M39" s="116" t="str">
        <f t="shared" si="1"/>
        <v/>
      </c>
      <c r="N39" s="206" t="str">
        <f>IF(D39="","",VLOOKUP(LEFT(D39,2),北海沖縄!B:C,2,FALSE))</f>
        <v/>
      </c>
      <c r="O39" s="87" t="str">
        <f t="shared" si="3"/>
        <v/>
      </c>
      <c r="P39" s="47"/>
      <c r="Q39" s="72"/>
      <c r="R39" s="70"/>
      <c r="S39" s="134"/>
    </row>
    <row r="40" spans="1:19">
      <c r="A40" s="209">
        <v>27</v>
      </c>
      <c r="B40" s="70"/>
      <c r="C40" s="70"/>
      <c r="D40" s="71"/>
      <c r="E40" s="70"/>
      <c r="F40" s="70"/>
      <c r="G40" s="70"/>
      <c r="H40" s="72"/>
      <c r="I40" s="211" t="str">
        <f t="shared" si="2"/>
        <v/>
      </c>
      <c r="J40" s="114"/>
      <c r="K40" s="205" t="str">
        <f>IF(J40="","",VLOOKUP(J40,お中元キャンペーン価格!A:C,2,FALSE))</f>
        <v/>
      </c>
      <c r="L40" s="86" t="str">
        <f>IF(J40="","",VLOOKUP(J40,お中元キャンペーン価格!A:C,3,FALSE))</f>
        <v/>
      </c>
      <c r="M40" s="116" t="str">
        <f t="shared" si="1"/>
        <v/>
      </c>
      <c r="N40" s="206" t="str">
        <f>IF(D40="","",VLOOKUP(LEFT(D40,2),北海沖縄!B:C,2,FALSE))</f>
        <v/>
      </c>
      <c r="O40" s="87" t="str">
        <f t="shared" si="3"/>
        <v/>
      </c>
      <c r="P40" s="47"/>
      <c r="Q40" s="72"/>
      <c r="R40" s="70"/>
      <c r="S40" s="134"/>
    </row>
    <row r="41" spans="1:19">
      <c r="A41" s="210">
        <v>28</v>
      </c>
      <c r="B41" s="70"/>
      <c r="C41" s="70"/>
      <c r="D41" s="71"/>
      <c r="E41" s="70"/>
      <c r="F41" s="70"/>
      <c r="G41" s="70"/>
      <c r="H41" s="72"/>
      <c r="I41" s="211" t="str">
        <f t="shared" si="2"/>
        <v/>
      </c>
      <c r="J41" s="114"/>
      <c r="K41" s="205" t="str">
        <f>IF(J41="","",VLOOKUP(J41,お中元キャンペーン価格!A:C,2,FALSE))</f>
        <v/>
      </c>
      <c r="L41" s="86" t="str">
        <f>IF(J41="","",VLOOKUP(J41,お中元キャンペーン価格!A:C,3,FALSE))</f>
        <v/>
      </c>
      <c r="M41" s="116" t="str">
        <f t="shared" si="1"/>
        <v/>
      </c>
      <c r="N41" s="206" t="str">
        <f>IF(D41="","",VLOOKUP(LEFT(D41,2),北海沖縄!B:C,2,FALSE))</f>
        <v/>
      </c>
      <c r="O41" s="87" t="str">
        <f t="shared" si="3"/>
        <v/>
      </c>
      <c r="P41" s="47"/>
      <c r="Q41" s="72"/>
      <c r="R41" s="70"/>
      <c r="S41" s="134"/>
    </row>
    <row r="42" spans="1:19">
      <c r="A42" s="209">
        <v>29</v>
      </c>
      <c r="B42" s="70"/>
      <c r="C42" s="70"/>
      <c r="D42" s="71"/>
      <c r="E42" s="70"/>
      <c r="F42" s="70"/>
      <c r="G42" s="70"/>
      <c r="H42" s="72"/>
      <c r="I42" s="211" t="str">
        <f t="shared" si="2"/>
        <v/>
      </c>
      <c r="J42" s="114"/>
      <c r="K42" s="205" t="str">
        <f>IF(J42="","",VLOOKUP(J42,お中元キャンペーン価格!A:C,2,FALSE))</f>
        <v/>
      </c>
      <c r="L42" s="86" t="str">
        <f>IF(J42="","",VLOOKUP(J42,お中元キャンペーン価格!A:C,3,FALSE))</f>
        <v/>
      </c>
      <c r="M42" s="116" t="str">
        <f t="shared" si="1"/>
        <v/>
      </c>
      <c r="N42" s="206" t="str">
        <f>IF(D42="","",VLOOKUP(LEFT(D42,2),北海沖縄!B:C,2,FALSE))</f>
        <v/>
      </c>
      <c r="O42" s="87" t="str">
        <f t="shared" si="3"/>
        <v/>
      </c>
      <c r="P42" s="47"/>
      <c r="Q42" s="72"/>
      <c r="R42" s="70"/>
      <c r="S42" s="134"/>
    </row>
    <row r="43" spans="1:19">
      <c r="A43" s="209">
        <v>30</v>
      </c>
      <c r="B43" s="70"/>
      <c r="C43" s="70"/>
      <c r="D43" s="71"/>
      <c r="E43" s="70"/>
      <c r="F43" s="70"/>
      <c r="G43" s="70"/>
      <c r="H43" s="72"/>
      <c r="I43" s="211" t="str">
        <f t="shared" si="2"/>
        <v/>
      </c>
      <c r="J43" s="114"/>
      <c r="K43" s="205" t="str">
        <f>IF(J43="","",VLOOKUP(J43,お中元キャンペーン価格!A:C,2,FALSE))</f>
        <v/>
      </c>
      <c r="L43" s="86" t="str">
        <f>IF(J43="","",VLOOKUP(J43,お中元キャンペーン価格!A:C,3,FALSE))</f>
        <v/>
      </c>
      <c r="M43" s="116" t="str">
        <f t="shared" si="1"/>
        <v/>
      </c>
      <c r="N43" s="206" t="str">
        <f>IF(D43="","",VLOOKUP(LEFT(D43,2),北海沖縄!B:C,2,FALSE))</f>
        <v/>
      </c>
      <c r="O43" s="87" t="str">
        <f t="shared" si="3"/>
        <v/>
      </c>
      <c r="P43" s="47"/>
      <c r="Q43" s="72"/>
      <c r="R43" s="70"/>
      <c r="S43" s="134"/>
    </row>
    <row r="44" spans="1:19">
      <c r="A44" s="210">
        <v>31</v>
      </c>
      <c r="B44" s="70"/>
      <c r="C44" s="70"/>
      <c r="D44" s="71"/>
      <c r="E44" s="70"/>
      <c r="F44" s="70"/>
      <c r="G44" s="70"/>
      <c r="H44" s="72"/>
      <c r="I44" s="211" t="str">
        <f t="shared" si="2"/>
        <v/>
      </c>
      <c r="J44" s="114"/>
      <c r="K44" s="205" t="str">
        <f>IF(J44="","",VLOOKUP(J44,お中元キャンペーン価格!A:C,2,FALSE))</f>
        <v/>
      </c>
      <c r="L44" s="86" t="str">
        <f>IF(J44="","",VLOOKUP(J44,お中元キャンペーン価格!A:C,3,FALSE))</f>
        <v/>
      </c>
      <c r="M44" s="116" t="str">
        <f t="shared" si="1"/>
        <v/>
      </c>
      <c r="N44" s="206" t="str">
        <f>IF(D44="","",VLOOKUP(LEFT(D44,2),北海沖縄!B:C,2,FALSE))</f>
        <v/>
      </c>
      <c r="O44" s="87" t="str">
        <f t="shared" si="3"/>
        <v/>
      </c>
      <c r="P44" s="47"/>
      <c r="Q44" s="72"/>
      <c r="R44" s="70"/>
      <c r="S44" s="134"/>
    </row>
    <row r="45" spans="1:19">
      <c r="A45" s="209">
        <v>32</v>
      </c>
      <c r="B45" s="70"/>
      <c r="C45" s="70"/>
      <c r="D45" s="71"/>
      <c r="E45" s="70"/>
      <c r="F45" s="70"/>
      <c r="G45" s="70"/>
      <c r="H45" s="72"/>
      <c r="I45" s="211" t="str">
        <f t="shared" si="2"/>
        <v/>
      </c>
      <c r="J45" s="114"/>
      <c r="K45" s="205" t="str">
        <f>IF(J45="","",VLOOKUP(J45,お中元キャンペーン価格!A:C,2,FALSE))</f>
        <v/>
      </c>
      <c r="L45" s="86" t="str">
        <f>IF(J45="","",VLOOKUP(J45,お中元キャンペーン価格!A:C,3,FALSE))</f>
        <v/>
      </c>
      <c r="M45" s="116" t="str">
        <f t="shared" si="1"/>
        <v/>
      </c>
      <c r="N45" s="206" t="str">
        <f>IF(D45="","",VLOOKUP(LEFT(D45,2),北海沖縄!B:C,2,FALSE))</f>
        <v/>
      </c>
      <c r="O45" s="87" t="str">
        <f t="shared" si="3"/>
        <v/>
      </c>
      <c r="P45" s="47"/>
      <c r="Q45" s="72"/>
      <c r="R45" s="70"/>
      <c r="S45" s="134"/>
    </row>
    <row r="46" spans="1:19">
      <c r="A46" s="209">
        <v>33</v>
      </c>
      <c r="B46" s="70"/>
      <c r="C46" s="70"/>
      <c r="D46" s="71"/>
      <c r="E46" s="70"/>
      <c r="F46" s="70"/>
      <c r="G46" s="70"/>
      <c r="H46" s="72"/>
      <c r="I46" s="211" t="str">
        <f t="shared" si="2"/>
        <v/>
      </c>
      <c r="J46" s="114"/>
      <c r="K46" s="205" t="str">
        <f>IF(J46="","",VLOOKUP(J46,お中元キャンペーン価格!A:C,2,FALSE))</f>
        <v/>
      </c>
      <c r="L46" s="86" t="str">
        <f>IF(J46="","",VLOOKUP(J46,お中元キャンペーン価格!A:C,3,FALSE))</f>
        <v/>
      </c>
      <c r="M46" s="116" t="str">
        <f t="shared" si="1"/>
        <v/>
      </c>
      <c r="N46" s="206" t="str">
        <f>IF(D46="","",VLOOKUP(LEFT(D46,2),北海沖縄!B:C,2,FALSE))</f>
        <v/>
      </c>
      <c r="O46" s="87" t="str">
        <f t="shared" si="3"/>
        <v/>
      </c>
      <c r="P46" s="47"/>
      <c r="Q46" s="72"/>
      <c r="R46" s="70"/>
      <c r="S46" s="134"/>
    </row>
    <row r="47" spans="1:19">
      <c r="A47" s="210">
        <v>34</v>
      </c>
      <c r="B47" s="70"/>
      <c r="C47" s="70"/>
      <c r="D47" s="71"/>
      <c r="E47" s="70"/>
      <c r="F47" s="70"/>
      <c r="G47" s="70"/>
      <c r="H47" s="72"/>
      <c r="I47" s="211" t="str">
        <f t="shared" si="2"/>
        <v/>
      </c>
      <c r="J47" s="114"/>
      <c r="K47" s="205" t="str">
        <f>IF(J47="","",VLOOKUP(J47,お中元キャンペーン価格!A:C,2,FALSE))</f>
        <v/>
      </c>
      <c r="L47" s="86" t="str">
        <f>IF(J47="","",VLOOKUP(J47,お中元キャンペーン価格!A:C,3,FALSE))</f>
        <v/>
      </c>
      <c r="M47" s="116" t="str">
        <f t="shared" si="1"/>
        <v/>
      </c>
      <c r="N47" s="206" t="str">
        <f>IF(D47="","",VLOOKUP(LEFT(D47,2),北海沖縄!B:C,2,FALSE))</f>
        <v/>
      </c>
      <c r="O47" s="87" t="str">
        <f t="shared" si="3"/>
        <v/>
      </c>
      <c r="P47" s="47"/>
      <c r="Q47" s="72"/>
      <c r="R47" s="70"/>
      <c r="S47" s="134"/>
    </row>
    <row r="48" spans="1:19">
      <c r="A48" s="209">
        <v>35</v>
      </c>
      <c r="B48" s="70"/>
      <c r="C48" s="70"/>
      <c r="D48" s="71"/>
      <c r="E48" s="70"/>
      <c r="F48" s="70"/>
      <c r="G48" s="70"/>
      <c r="H48" s="72"/>
      <c r="I48" s="211" t="str">
        <f t="shared" si="2"/>
        <v/>
      </c>
      <c r="J48" s="114"/>
      <c r="K48" s="205" t="str">
        <f>IF(J48="","",VLOOKUP(J48,お中元キャンペーン価格!A:C,2,FALSE))</f>
        <v/>
      </c>
      <c r="L48" s="86" t="str">
        <f>IF(J48="","",VLOOKUP(J48,お中元キャンペーン価格!A:C,3,FALSE))</f>
        <v/>
      </c>
      <c r="M48" s="116" t="str">
        <f t="shared" si="1"/>
        <v/>
      </c>
      <c r="N48" s="206" t="str">
        <f>IF(D48="","",VLOOKUP(LEFT(D48,2),北海沖縄!B:C,2,FALSE))</f>
        <v/>
      </c>
      <c r="O48" s="87" t="str">
        <f t="shared" si="3"/>
        <v/>
      </c>
      <c r="P48" s="47"/>
      <c r="Q48" s="72"/>
      <c r="R48" s="70"/>
      <c r="S48" s="134"/>
    </row>
    <row r="49" spans="1:19">
      <c r="A49" s="209">
        <v>36</v>
      </c>
      <c r="B49" s="70"/>
      <c r="C49" s="70"/>
      <c r="D49" s="71"/>
      <c r="E49" s="70"/>
      <c r="F49" s="70"/>
      <c r="G49" s="70"/>
      <c r="H49" s="72"/>
      <c r="I49" s="211" t="str">
        <f t="shared" si="2"/>
        <v/>
      </c>
      <c r="J49" s="114"/>
      <c r="K49" s="205" t="str">
        <f>IF(J49="","",VLOOKUP(J49,お中元キャンペーン価格!A:C,2,FALSE))</f>
        <v/>
      </c>
      <c r="L49" s="86" t="str">
        <f>IF(J49="","",VLOOKUP(J49,お中元キャンペーン価格!A:C,3,FALSE))</f>
        <v/>
      </c>
      <c r="M49" s="116" t="str">
        <f t="shared" si="1"/>
        <v/>
      </c>
      <c r="N49" s="206" t="str">
        <f>IF(D49="","",VLOOKUP(LEFT(D49,2),北海沖縄!B:C,2,FALSE))</f>
        <v/>
      </c>
      <c r="O49" s="87" t="str">
        <f t="shared" si="3"/>
        <v/>
      </c>
      <c r="P49" s="47"/>
      <c r="Q49" s="72"/>
      <c r="R49" s="70"/>
      <c r="S49" s="134"/>
    </row>
    <row r="50" spans="1:19">
      <c r="A50" s="210">
        <v>37</v>
      </c>
      <c r="B50" s="70"/>
      <c r="C50" s="70"/>
      <c r="D50" s="71"/>
      <c r="E50" s="70"/>
      <c r="F50" s="70"/>
      <c r="G50" s="70"/>
      <c r="H50" s="72"/>
      <c r="I50" s="211" t="str">
        <f t="shared" si="2"/>
        <v/>
      </c>
      <c r="J50" s="114"/>
      <c r="K50" s="205" t="str">
        <f>IF(J50="","",VLOOKUP(J50,お中元キャンペーン価格!A:C,2,FALSE))</f>
        <v/>
      </c>
      <c r="L50" s="86" t="str">
        <f>IF(J50="","",VLOOKUP(J50,お中元キャンペーン価格!A:C,3,FALSE))</f>
        <v/>
      </c>
      <c r="M50" s="116" t="str">
        <f t="shared" si="1"/>
        <v/>
      </c>
      <c r="N50" s="206" t="str">
        <f>IF(D50="","",VLOOKUP(LEFT(D50,2),北海沖縄!B:C,2,FALSE))</f>
        <v/>
      </c>
      <c r="O50" s="87" t="str">
        <f t="shared" si="3"/>
        <v/>
      </c>
      <c r="P50" s="47"/>
      <c r="Q50" s="72"/>
      <c r="R50" s="70"/>
      <c r="S50" s="134"/>
    </row>
    <row r="51" spans="1:19">
      <c r="A51" s="209">
        <v>38</v>
      </c>
      <c r="B51" s="70"/>
      <c r="C51" s="70"/>
      <c r="D51" s="71"/>
      <c r="E51" s="70"/>
      <c r="F51" s="70"/>
      <c r="G51" s="70"/>
      <c r="H51" s="72"/>
      <c r="I51" s="211" t="str">
        <f t="shared" si="2"/>
        <v/>
      </c>
      <c r="J51" s="114"/>
      <c r="K51" s="205" t="str">
        <f>IF(J51="","",VLOOKUP(J51,お中元キャンペーン価格!A:C,2,FALSE))</f>
        <v/>
      </c>
      <c r="L51" s="86" t="str">
        <f>IF(J51="","",VLOOKUP(J51,お中元キャンペーン価格!A:C,3,FALSE))</f>
        <v/>
      </c>
      <c r="M51" s="116" t="str">
        <f t="shared" si="1"/>
        <v/>
      </c>
      <c r="N51" s="206" t="str">
        <f>IF(D51="","",VLOOKUP(LEFT(D51,2),北海沖縄!B:C,2,FALSE))</f>
        <v/>
      </c>
      <c r="O51" s="87" t="str">
        <f t="shared" si="3"/>
        <v/>
      </c>
      <c r="P51" s="47"/>
      <c r="Q51" s="72"/>
      <c r="R51" s="70"/>
      <c r="S51" s="134"/>
    </row>
    <row r="52" spans="1:19">
      <c r="A52" s="209">
        <v>39</v>
      </c>
      <c r="B52" s="70"/>
      <c r="C52" s="70"/>
      <c r="D52" s="71"/>
      <c r="E52" s="70"/>
      <c r="F52" s="70"/>
      <c r="G52" s="70"/>
      <c r="H52" s="72"/>
      <c r="I52" s="211" t="str">
        <f t="shared" si="2"/>
        <v/>
      </c>
      <c r="J52" s="114"/>
      <c r="K52" s="205" t="str">
        <f>IF(J52="","",VLOOKUP(J52,お中元キャンペーン価格!A:C,2,FALSE))</f>
        <v/>
      </c>
      <c r="L52" s="86" t="str">
        <f>IF(J52="","",VLOOKUP(J52,お中元キャンペーン価格!A:C,3,FALSE))</f>
        <v/>
      </c>
      <c r="M52" s="116" t="str">
        <f t="shared" si="1"/>
        <v/>
      </c>
      <c r="N52" s="206" t="str">
        <f>IF(D52="","",VLOOKUP(LEFT(D52,2),北海沖縄!B:C,2,FALSE))</f>
        <v/>
      </c>
      <c r="O52" s="87" t="str">
        <f t="shared" si="3"/>
        <v/>
      </c>
      <c r="P52" s="47"/>
      <c r="Q52" s="72"/>
      <c r="R52" s="70"/>
      <c r="S52" s="134"/>
    </row>
    <row r="53" spans="1:19">
      <c r="A53" s="210">
        <v>40</v>
      </c>
      <c r="B53" s="70"/>
      <c r="C53" s="70"/>
      <c r="D53" s="71"/>
      <c r="E53" s="70"/>
      <c r="F53" s="70"/>
      <c r="G53" s="70"/>
      <c r="H53" s="72"/>
      <c r="I53" s="211" t="str">
        <f t="shared" si="2"/>
        <v/>
      </c>
      <c r="J53" s="114"/>
      <c r="K53" s="205" t="str">
        <f>IF(J53="","",VLOOKUP(J53,お中元キャンペーン価格!A:C,2,FALSE))</f>
        <v/>
      </c>
      <c r="L53" s="86" t="str">
        <f>IF(J53="","",VLOOKUP(J53,お中元キャンペーン価格!A:C,3,FALSE))</f>
        <v/>
      </c>
      <c r="M53" s="116" t="str">
        <f t="shared" si="1"/>
        <v/>
      </c>
      <c r="N53" s="206" t="str">
        <f>IF(D53="","",VLOOKUP(LEFT(D53,2),北海沖縄!B:C,2,FALSE))</f>
        <v/>
      </c>
      <c r="O53" s="87" t="str">
        <f t="shared" si="3"/>
        <v/>
      </c>
      <c r="P53" s="47"/>
      <c r="Q53" s="72"/>
      <c r="R53" s="70"/>
      <c r="S53" s="134"/>
    </row>
    <row r="54" spans="1:19">
      <c r="A54" s="209">
        <v>41</v>
      </c>
      <c r="B54" s="70"/>
      <c r="C54" s="70"/>
      <c r="D54" s="71"/>
      <c r="E54" s="70"/>
      <c r="F54" s="70"/>
      <c r="G54" s="70"/>
      <c r="H54" s="72"/>
      <c r="I54" s="211" t="str">
        <f t="shared" si="2"/>
        <v/>
      </c>
      <c r="J54" s="114"/>
      <c r="K54" s="205" t="str">
        <f>IF(J54="","",VLOOKUP(J54,お中元キャンペーン価格!A:C,2,FALSE))</f>
        <v/>
      </c>
      <c r="L54" s="86" t="str">
        <f>IF(J54="","",VLOOKUP(J54,お中元キャンペーン価格!A:C,3,FALSE))</f>
        <v/>
      </c>
      <c r="M54" s="116" t="str">
        <f t="shared" si="1"/>
        <v/>
      </c>
      <c r="N54" s="206" t="str">
        <f>IF(D54="","",VLOOKUP(LEFT(D54,2),北海沖縄!B:C,2,FALSE))</f>
        <v/>
      </c>
      <c r="O54" s="87" t="str">
        <f t="shared" si="3"/>
        <v/>
      </c>
      <c r="P54" s="47"/>
      <c r="Q54" s="72"/>
      <c r="R54" s="70"/>
      <c r="S54" s="134"/>
    </row>
    <row r="55" spans="1:19">
      <c r="A55" s="209">
        <v>42</v>
      </c>
      <c r="B55" s="70"/>
      <c r="C55" s="70"/>
      <c r="D55" s="71"/>
      <c r="E55" s="70"/>
      <c r="F55" s="70"/>
      <c r="G55" s="70"/>
      <c r="H55" s="72"/>
      <c r="I55" s="211" t="str">
        <f t="shared" si="2"/>
        <v/>
      </c>
      <c r="J55" s="114"/>
      <c r="K55" s="205" t="str">
        <f>IF(J55="","",VLOOKUP(J55,お中元キャンペーン価格!A:C,2,FALSE))</f>
        <v/>
      </c>
      <c r="L55" s="86" t="str">
        <f>IF(J55="","",VLOOKUP(J55,お中元キャンペーン価格!A:C,3,FALSE))</f>
        <v/>
      </c>
      <c r="M55" s="116" t="str">
        <f t="shared" si="1"/>
        <v/>
      </c>
      <c r="N55" s="206" t="str">
        <f>IF(D55="","",VLOOKUP(LEFT(D55,2),北海沖縄!B:C,2,FALSE))</f>
        <v/>
      </c>
      <c r="O55" s="87" t="str">
        <f t="shared" si="3"/>
        <v/>
      </c>
      <c r="P55" s="47"/>
      <c r="Q55" s="72"/>
      <c r="R55" s="70"/>
      <c r="S55" s="134"/>
    </row>
    <row r="56" spans="1:19">
      <c r="A56" s="210">
        <v>43</v>
      </c>
      <c r="B56" s="70"/>
      <c r="C56" s="70"/>
      <c r="D56" s="71"/>
      <c r="E56" s="70"/>
      <c r="F56" s="70"/>
      <c r="G56" s="70"/>
      <c r="H56" s="72"/>
      <c r="I56" s="211" t="str">
        <f t="shared" si="2"/>
        <v/>
      </c>
      <c r="J56" s="114"/>
      <c r="K56" s="205" t="str">
        <f>IF(J56="","",VLOOKUP(J56,お中元キャンペーン価格!A:C,2,FALSE))</f>
        <v/>
      </c>
      <c r="L56" s="86" t="str">
        <f>IF(J56="","",VLOOKUP(J56,お中元キャンペーン価格!A:C,3,FALSE))</f>
        <v/>
      </c>
      <c r="M56" s="116" t="str">
        <f t="shared" si="1"/>
        <v/>
      </c>
      <c r="N56" s="206" t="str">
        <f>IF(D56="","",VLOOKUP(LEFT(D56,2),北海沖縄!B:C,2,FALSE))</f>
        <v/>
      </c>
      <c r="O56" s="87" t="str">
        <f t="shared" si="3"/>
        <v/>
      </c>
      <c r="P56" s="47"/>
      <c r="Q56" s="72"/>
      <c r="R56" s="70"/>
      <c r="S56" s="134"/>
    </row>
    <row r="57" spans="1:19">
      <c r="A57" s="209">
        <v>44</v>
      </c>
      <c r="B57" s="70"/>
      <c r="C57" s="70"/>
      <c r="D57" s="71"/>
      <c r="E57" s="70"/>
      <c r="F57" s="70"/>
      <c r="G57" s="70"/>
      <c r="H57" s="72"/>
      <c r="I57" s="211" t="str">
        <f t="shared" si="2"/>
        <v/>
      </c>
      <c r="J57" s="114"/>
      <c r="K57" s="205" t="str">
        <f>IF(J57="","",VLOOKUP(J57,お中元キャンペーン価格!A:C,2,FALSE))</f>
        <v/>
      </c>
      <c r="L57" s="86" t="str">
        <f>IF(J57="","",VLOOKUP(J57,お中元キャンペーン価格!A:C,3,FALSE))</f>
        <v/>
      </c>
      <c r="M57" s="116" t="str">
        <f t="shared" si="1"/>
        <v/>
      </c>
      <c r="N57" s="206" t="str">
        <f>IF(D57="","",VLOOKUP(LEFT(D57,2),北海沖縄!B:C,2,FALSE))</f>
        <v/>
      </c>
      <c r="O57" s="87" t="str">
        <f t="shared" si="3"/>
        <v/>
      </c>
      <c r="P57" s="47"/>
      <c r="Q57" s="72"/>
      <c r="R57" s="70"/>
      <c r="S57" s="134"/>
    </row>
    <row r="58" spans="1:19">
      <c r="A58" s="209">
        <v>45</v>
      </c>
      <c r="B58" s="70"/>
      <c r="C58" s="70"/>
      <c r="D58" s="71"/>
      <c r="E58" s="70"/>
      <c r="F58" s="70"/>
      <c r="G58" s="70"/>
      <c r="H58" s="72"/>
      <c r="I58" s="211" t="str">
        <f t="shared" si="2"/>
        <v/>
      </c>
      <c r="J58" s="114"/>
      <c r="K58" s="205" t="str">
        <f>IF(J58="","",VLOOKUP(J58,お中元キャンペーン価格!A:C,2,FALSE))</f>
        <v/>
      </c>
      <c r="L58" s="86" t="str">
        <f>IF(J58="","",VLOOKUP(J58,お中元キャンペーン価格!A:C,3,FALSE))</f>
        <v/>
      </c>
      <c r="M58" s="116" t="str">
        <f t="shared" si="1"/>
        <v/>
      </c>
      <c r="N58" s="206" t="str">
        <f>IF(D58="","",VLOOKUP(LEFT(D58,2),北海沖縄!B:C,2,FALSE))</f>
        <v/>
      </c>
      <c r="O58" s="87" t="str">
        <f t="shared" si="3"/>
        <v/>
      </c>
      <c r="P58" s="47"/>
      <c r="Q58" s="72"/>
      <c r="R58" s="70"/>
      <c r="S58" s="134"/>
    </row>
    <row r="59" spans="1:19">
      <c r="A59" s="210">
        <v>46</v>
      </c>
      <c r="B59" s="70"/>
      <c r="C59" s="70"/>
      <c r="D59" s="71"/>
      <c r="E59" s="70"/>
      <c r="F59" s="70"/>
      <c r="G59" s="70"/>
      <c r="H59" s="72"/>
      <c r="I59" s="211" t="str">
        <f t="shared" si="2"/>
        <v/>
      </c>
      <c r="J59" s="114"/>
      <c r="K59" s="205" t="str">
        <f>IF(J59="","",VLOOKUP(J59,お中元キャンペーン価格!A:C,2,FALSE))</f>
        <v/>
      </c>
      <c r="L59" s="86" t="str">
        <f>IF(J59="","",VLOOKUP(J59,お中元キャンペーン価格!A:C,3,FALSE))</f>
        <v/>
      </c>
      <c r="M59" s="116" t="str">
        <f t="shared" si="1"/>
        <v/>
      </c>
      <c r="N59" s="206" t="str">
        <f>IF(D59="","",VLOOKUP(LEFT(D59,2),北海沖縄!B:C,2,FALSE))</f>
        <v/>
      </c>
      <c r="O59" s="87" t="str">
        <f t="shared" si="3"/>
        <v/>
      </c>
      <c r="P59" s="47"/>
      <c r="Q59" s="72"/>
      <c r="R59" s="70"/>
      <c r="S59" s="134"/>
    </row>
    <row r="60" spans="1:19">
      <c r="A60" s="209">
        <v>47</v>
      </c>
      <c r="B60" s="70"/>
      <c r="C60" s="70"/>
      <c r="D60" s="71"/>
      <c r="E60" s="70"/>
      <c r="F60" s="70"/>
      <c r="G60" s="70"/>
      <c r="H60" s="72"/>
      <c r="I60" s="211" t="str">
        <f t="shared" si="2"/>
        <v/>
      </c>
      <c r="J60" s="114"/>
      <c r="K60" s="205" t="str">
        <f>IF(J60="","",VLOOKUP(J60,お中元キャンペーン価格!A:C,2,FALSE))</f>
        <v/>
      </c>
      <c r="L60" s="86" t="str">
        <f>IF(J60="","",VLOOKUP(J60,お中元キャンペーン価格!A:C,3,FALSE))</f>
        <v/>
      </c>
      <c r="M60" s="116" t="str">
        <f t="shared" si="1"/>
        <v/>
      </c>
      <c r="N60" s="206" t="str">
        <f>IF(D60="","",VLOOKUP(LEFT(D60,2),北海沖縄!B:C,2,FALSE))</f>
        <v/>
      </c>
      <c r="O60" s="87" t="str">
        <f t="shared" si="3"/>
        <v/>
      </c>
      <c r="P60" s="47"/>
      <c r="Q60" s="72"/>
      <c r="R60" s="70"/>
      <c r="S60" s="134"/>
    </row>
    <row r="61" spans="1:19">
      <c r="A61" s="209">
        <v>48</v>
      </c>
      <c r="B61" s="70"/>
      <c r="C61" s="70"/>
      <c r="D61" s="71"/>
      <c r="E61" s="70"/>
      <c r="F61" s="70"/>
      <c r="G61" s="70"/>
      <c r="H61" s="72"/>
      <c r="I61" s="211" t="str">
        <f t="shared" si="2"/>
        <v/>
      </c>
      <c r="J61" s="114"/>
      <c r="K61" s="205" t="str">
        <f>IF(J61="","",VLOOKUP(J61,お中元キャンペーン価格!A:C,2,FALSE))</f>
        <v/>
      </c>
      <c r="L61" s="86" t="str">
        <f>IF(J61="","",VLOOKUP(J61,お中元キャンペーン価格!A:C,3,FALSE))</f>
        <v/>
      </c>
      <c r="M61" s="116" t="str">
        <f t="shared" si="1"/>
        <v/>
      </c>
      <c r="N61" s="206" t="str">
        <f>IF(D61="","",VLOOKUP(LEFT(D61,2),北海沖縄!B:C,2,FALSE))</f>
        <v/>
      </c>
      <c r="O61" s="87" t="str">
        <f t="shared" si="3"/>
        <v/>
      </c>
      <c r="P61" s="47"/>
      <c r="Q61" s="72"/>
      <c r="R61" s="70"/>
      <c r="S61" s="134"/>
    </row>
    <row r="62" spans="1:19">
      <c r="A62" s="210">
        <v>49</v>
      </c>
      <c r="B62" s="70"/>
      <c r="C62" s="70"/>
      <c r="D62" s="71"/>
      <c r="E62" s="70"/>
      <c r="F62" s="70"/>
      <c r="G62" s="70"/>
      <c r="H62" s="72"/>
      <c r="I62" s="211" t="str">
        <f t="shared" si="2"/>
        <v/>
      </c>
      <c r="J62" s="114"/>
      <c r="K62" s="205" t="str">
        <f>IF(J62="","",VLOOKUP(J62,お中元キャンペーン価格!A:C,2,FALSE))</f>
        <v/>
      </c>
      <c r="L62" s="86" t="str">
        <f>IF(J62="","",VLOOKUP(J62,お中元キャンペーン価格!A:C,3,FALSE))</f>
        <v/>
      </c>
      <c r="M62" s="116" t="str">
        <f t="shared" si="1"/>
        <v/>
      </c>
      <c r="N62" s="206" t="str">
        <f>IF(D62="","",VLOOKUP(LEFT(D62,2),北海沖縄!B:C,2,FALSE))</f>
        <v/>
      </c>
      <c r="O62" s="87" t="str">
        <f t="shared" si="3"/>
        <v/>
      </c>
      <c r="P62" s="47"/>
      <c r="Q62" s="72"/>
      <c r="R62" s="70"/>
      <c r="S62" s="134"/>
    </row>
    <row r="63" spans="1:19">
      <c r="A63" s="209">
        <v>50</v>
      </c>
      <c r="B63" s="70"/>
      <c r="C63" s="70"/>
      <c r="D63" s="71"/>
      <c r="E63" s="70"/>
      <c r="F63" s="70"/>
      <c r="G63" s="70"/>
      <c r="H63" s="72"/>
      <c r="I63" s="211" t="str">
        <f t="shared" si="2"/>
        <v/>
      </c>
      <c r="J63" s="114"/>
      <c r="K63" s="205" t="str">
        <f>IF(J63="","",VLOOKUP(J63,お中元キャンペーン価格!A:C,2,FALSE))</f>
        <v/>
      </c>
      <c r="L63" s="86" t="str">
        <f>IF(J63="","",VLOOKUP(J63,お中元キャンペーン価格!A:C,3,FALSE))</f>
        <v/>
      </c>
      <c r="M63" s="116" t="str">
        <f t="shared" si="1"/>
        <v/>
      </c>
      <c r="N63" s="206" t="str">
        <f>IF(D63="","",VLOOKUP(LEFT(D63,2),北海沖縄!B:C,2,FALSE))</f>
        <v/>
      </c>
      <c r="O63" s="87" t="str">
        <f t="shared" si="3"/>
        <v/>
      </c>
      <c r="P63" s="47"/>
      <c r="Q63" s="72"/>
      <c r="R63" s="70"/>
      <c r="S63" s="134"/>
    </row>
    <row r="64" spans="1:19">
      <c r="A64" s="209">
        <v>51</v>
      </c>
      <c r="B64" s="70"/>
      <c r="C64" s="70"/>
      <c r="D64" s="71"/>
      <c r="E64" s="70"/>
      <c r="F64" s="70"/>
      <c r="G64" s="70"/>
      <c r="H64" s="72"/>
      <c r="I64" s="211" t="str">
        <f t="shared" si="2"/>
        <v/>
      </c>
      <c r="J64" s="114"/>
      <c r="K64" s="205" t="str">
        <f>IF(J64="","",VLOOKUP(J64,お中元キャンペーン価格!A:C,2,FALSE))</f>
        <v/>
      </c>
      <c r="L64" s="86" t="str">
        <f>IF(J64="","",VLOOKUP(J64,お中元キャンペーン価格!A:C,3,FALSE))</f>
        <v/>
      </c>
      <c r="M64" s="116" t="str">
        <f t="shared" si="1"/>
        <v/>
      </c>
      <c r="N64" s="206" t="str">
        <f>IF(D64="","",VLOOKUP(LEFT(D64,2),北海沖縄!B:C,2,FALSE))</f>
        <v/>
      </c>
      <c r="O64" s="87" t="str">
        <f t="shared" si="3"/>
        <v/>
      </c>
      <c r="P64" s="47"/>
      <c r="Q64" s="72"/>
      <c r="R64" s="70"/>
      <c r="S64" s="134"/>
    </row>
    <row r="65" spans="1:19">
      <c r="A65" s="210">
        <v>52</v>
      </c>
      <c r="B65" s="70"/>
      <c r="C65" s="70"/>
      <c r="D65" s="71"/>
      <c r="E65" s="70"/>
      <c r="F65" s="70"/>
      <c r="G65" s="70"/>
      <c r="H65" s="72"/>
      <c r="I65" s="211" t="str">
        <f t="shared" si="2"/>
        <v/>
      </c>
      <c r="J65" s="114"/>
      <c r="K65" s="205" t="str">
        <f>IF(J65="","",VLOOKUP(J65,お中元キャンペーン価格!A:C,2,FALSE))</f>
        <v/>
      </c>
      <c r="L65" s="86" t="str">
        <f>IF(J65="","",VLOOKUP(J65,お中元キャンペーン価格!A:C,3,FALSE))</f>
        <v/>
      </c>
      <c r="M65" s="116" t="str">
        <f t="shared" si="1"/>
        <v/>
      </c>
      <c r="N65" s="206" t="str">
        <f>IF(D65="","",VLOOKUP(LEFT(D65,2),北海沖縄!B:C,2,FALSE))</f>
        <v/>
      </c>
      <c r="O65" s="87" t="str">
        <f t="shared" si="3"/>
        <v/>
      </c>
      <c r="P65" s="47"/>
      <c r="Q65" s="72"/>
      <c r="R65" s="70"/>
      <c r="S65" s="134"/>
    </row>
    <row r="66" spans="1:19">
      <c r="A66" s="209">
        <v>53</v>
      </c>
      <c r="B66" s="70"/>
      <c r="C66" s="70"/>
      <c r="D66" s="71"/>
      <c r="E66" s="70"/>
      <c r="F66" s="70"/>
      <c r="G66" s="70"/>
      <c r="H66" s="72"/>
      <c r="I66" s="211" t="str">
        <f t="shared" si="2"/>
        <v/>
      </c>
      <c r="J66" s="114"/>
      <c r="K66" s="205" t="str">
        <f>IF(J66="","",VLOOKUP(J66,お中元キャンペーン価格!A:C,2,FALSE))</f>
        <v/>
      </c>
      <c r="L66" s="86" t="str">
        <f>IF(J66="","",VLOOKUP(J66,お中元キャンペーン価格!A:C,3,FALSE))</f>
        <v/>
      </c>
      <c r="M66" s="116" t="str">
        <f t="shared" si="1"/>
        <v/>
      </c>
      <c r="N66" s="206" t="str">
        <f>IF(D66="","",VLOOKUP(LEFT(D66,2),北海沖縄!B:C,2,FALSE))</f>
        <v/>
      </c>
      <c r="O66" s="87" t="str">
        <f t="shared" si="3"/>
        <v/>
      </c>
      <c r="P66" s="47"/>
      <c r="Q66" s="72"/>
      <c r="R66" s="70"/>
      <c r="S66" s="134"/>
    </row>
    <row r="67" spans="1:19">
      <c r="A67" s="209">
        <v>54</v>
      </c>
      <c r="B67" s="70"/>
      <c r="C67" s="70"/>
      <c r="D67" s="71"/>
      <c r="E67" s="70"/>
      <c r="F67" s="70"/>
      <c r="G67" s="70"/>
      <c r="H67" s="72"/>
      <c r="I67" s="211" t="str">
        <f t="shared" si="2"/>
        <v/>
      </c>
      <c r="J67" s="114"/>
      <c r="K67" s="205" t="str">
        <f>IF(J67="","",VLOOKUP(J67,お中元キャンペーン価格!A:C,2,FALSE))</f>
        <v/>
      </c>
      <c r="L67" s="86" t="str">
        <f>IF(J67="","",VLOOKUP(J67,お中元キャンペーン価格!A:C,3,FALSE))</f>
        <v/>
      </c>
      <c r="M67" s="116" t="str">
        <f t="shared" si="1"/>
        <v/>
      </c>
      <c r="N67" s="206" t="str">
        <f>IF(D67="","",VLOOKUP(LEFT(D67,2),北海沖縄!B:C,2,FALSE))</f>
        <v/>
      </c>
      <c r="O67" s="87" t="str">
        <f t="shared" si="3"/>
        <v/>
      </c>
      <c r="P67" s="47"/>
      <c r="Q67" s="72"/>
      <c r="R67" s="70"/>
      <c r="S67" s="134"/>
    </row>
    <row r="68" spans="1:19">
      <c r="A68" s="210">
        <v>55</v>
      </c>
      <c r="B68" s="70"/>
      <c r="C68" s="70"/>
      <c r="D68" s="71"/>
      <c r="E68" s="70"/>
      <c r="F68" s="70"/>
      <c r="G68" s="70"/>
      <c r="H68" s="72"/>
      <c r="I68" s="211" t="str">
        <f t="shared" si="2"/>
        <v/>
      </c>
      <c r="J68" s="114"/>
      <c r="K68" s="205" t="str">
        <f>IF(J68="","",VLOOKUP(J68,お中元キャンペーン価格!A:C,2,FALSE))</f>
        <v/>
      </c>
      <c r="L68" s="86" t="str">
        <f>IF(J68="","",VLOOKUP(J68,お中元キャンペーン価格!A:C,3,FALSE))</f>
        <v/>
      </c>
      <c r="M68" s="116" t="str">
        <f t="shared" si="1"/>
        <v/>
      </c>
      <c r="N68" s="206" t="str">
        <f>IF(D68="","",VLOOKUP(LEFT(D68,2),北海沖縄!B:C,2,FALSE))</f>
        <v/>
      </c>
      <c r="O68" s="87" t="str">
        <f t="shared" si="3"/>
        <v/>
      </c>
      <c r="P68" s="47"/>
      <c r="Q68" s="72"/>
      <c r="R68" s="70"/>
      <c r="S68" s="134"/>
    </row>
    <row r="69" spans="1:19">
      <c r="A69" s="209">
        <v>56</v>
      </c>
      <c r="B69" s="70"/>
      <c r="C69" s="70"/>
      <c r="D69" s="71"/>
      <c r="E69" s="70"/>
      <c r="F69" s="70"/>
      <c r="G69" s="70"/>
      <c r="H69" s="72"/>
      <c r="I69" s="211" t="str">
        <f t="shared" si="2"/>
        <v/>
      </c>
      <c r="J69" s="114"/>
      <c r="K69" s="205" t="str">
        <f>IF(J69="","",VLOOKUP(J69,お中元キャンペーン価格!A:C,2,FALSE))</f>
        <v/>
      </c>
      <c r="L69" s="86" t="str">
        <f>IF(J69="","",VLOOKUP(J69,お中元キャンペーン価格!A:C,3,FALSE))</f>
        <v/>
      </c>
      <c r="M69" s="116" t="str">
        <f t="shared" si="1"/>
        <v/>
      </c>
      <c r="N69" s="206" t="str">
        <f>IF(D69="","",VLOOKUP(LEFT(D69,2),北海沖縄!B:C,2,FALSE))</f>
        <v/>
      </c>
      <c r="O69" s="87" t="str">
        <f t="shared" si="3"/>
        <v/>
      </c>
      <c r="P69" s="47"/>
      <c r="Q69" s="72"/>
      <c r="R69" s="70"/>
      <c r="S69" s="134"/>
    </row>
    <row r="70" spans="1:19">
      <c r="A70" s="209">
        <v>57</v>
      </c>
      <c r="B70" s="70"/>
      <c r="C70" s="70"/>
      <c r="D70" s="71"/>
      <c r="E70" s="70"/>
      <c r="F70" s="70"/>
      <c r="G70" s="70"/>
      <c r="H70" s="72"/>
      <c r="I70" s="211" t="str">
        <f t="shared" si="2"/>
        <v/>
      </c>
      <c r="J70" s="114"/>
      <c r="K70" s="205" t="str">
        <f>IF(J70="","",VLOOKUP(J70,お中元キャンペーン価格!A:C,2,FALSE))</f>
        <v/>
      </c>
      <c r="L70" s="86" t="str">
        <f>IF(J70="","",VLOOKUP(J70,お中元キャンペーン価格!A:C,3,FALSE))</f>
        <v/>
      </c>
      <c r="M70" s="116" t="str">
        <f t="shared" si="1"/>
        <v/>
      </c>
      <c r="N70" s="206" t="str">
        <f>IF(D70="","",VLOOKUP(LEFT(D70,2),北海沖縄!B:C,2,FALSE))</f>
        <v/>
      </c>
      <c r="O70" s="87" t="str">
        <f t="shared" si="3"/>
        <v/>
      </c>
      <c r="P70" s="47"/>
      <c r="Q70" s="72"/>
      <c r="R70" s="70"/>
      <c r="S70" s="134"/>
    </row>
    <row r="71" spans="1:19">
      <c r="A71" s="210">
        <v>58</v>
      </c>
      <c r="B71" s="70"/>
      <c r="C71" s="70"/>
      <c r="D71" s="71"/>
      <c r="E71" s="70"/>
      <c r="F71" s="70"/>
      <c r="G71" s="70"/>
      <c r="H71" s="72"/>
      <c r="I71" s="211" t="str">
        <f t="shared" si="2"/>
        <v/>
      </c>
      <c r="J71" s="114"/>
      <c r="K71" s="205" t="str">
        <f>IF(J71="","",VLOOKUP(J71,お中元キャンペーン価格!A:C,2,FALSE))</f>
        <v/>
      </c>
      <c r="L71" s="86" t="str">
        <f>IF(J71="","",VLOOKUP(J71,お中元キャンペーン価格!A:C,3,FALSE))</f>
        <v/>
      </c>
      <c r="M71" s="116" t="str">
        <f t="shared" si="1"/>
        <v/>
      </c>
      <c r="N71" s="206" t="str">
        <f>IF(D71="","",VLOOKUP(LEFT(D71,2),北海沖縄!B:C,2,FALSE))</f>
        <v/>
      </c>
      <c r="O71" s="87" t="str">
        <f t="shared" si="3"/>
        <v/>
      </c>
      <c r="P71" s="47"/>
      <c r="Q71" s="72"/>
      <c r="R71" s="70"/>
      <c r="S71" s="134"/>
    </row>
    <row r="72" spans="1:19">
      <c r="A72" s="209">
        <v>59</v>
      </c>
      <c r="B72" s="70"/>
      <c r="C72" s="70"/>
      <c r="D72" s="71"/>
      <c r="E72" s="70"/>
      <c r="F72" s="70"/>
      <c r="G72" s="70"/>
      <c r="H72" s="72"/>
      <c r="I72" s="211" t="str">
        <f t="shared" si="2"/>
        <v/>
      </c>
      <c r="J72" s="114"/>
      <c r="K72" s="205" t="str">
        <f>IF(J72="","",VLOOKUP(J72,お中元キャンペーン価格!A:C,2,FALSE))</f>
        <v/>
      </c>
      <c r="L72" s="86" t="str">
        <f>IF(J72="","",VLOOKUP(J72,お中元キャンペーン価格!A:C,3,FALSE))</f>
        <v/>
      </c>
      <c r="M72" s="116" t="str">
        <f t="shared" si="1"/>
        <v/>
      </c>
      <c r="N72" s="206" t="str">
        <f>IF(D72="","",VLOOKUP(LEFT(D72,2),北海沖縄!B:C,2,FALSE))</f>
        <v/>
      </c>
      <c r="O72" s="87" t="str">
        <f t="shared" si="3"/>
        <v/>
      </c>
      <c r="P72" s="47"/>
      <c r="Q72" s="72"/>
      <c r="R72" s="70"/>
      <c r="S72" s="134"/>
    </row>
    <row r="73" spans="1:19">
      <c r="A73" s="209">
        <v>60</v>
      </c>
      <c r="B73" s="70"/>
      <c r="C73" s="70"/>
      <c r="D73" s="71"/>
      <c r="E73" s="70"/>
      <c r="F73" s="70"/>
      <c r="G73" s="70"/>
      <c r="H73" s="72"/>
      <c r="I73" s="211" t="str">
        <f t="shared" si="2"/>
        <v/>
      </c>
      <c r="J73" s="114"/>
      <c r="K73" s="205" t="str">
        <f>IF(J73="","",VLOOKUP(J73,お中元キャンペーン価格!A:C,2,FALSE))</f>
        <v/>
      </c>
      <c r="L73" s="86" t="str">
        <f>IF(J73="","",VLOOKUP(J73,お中元キャンペーン価格!A:C,3,FALSE))</f>
        <v/>
      </c>
      <c r="M73" s="116" t="str">
        <f t="shared" si="1"/>
        <v/>
      </c>
      <c r="N73" s="206" t="str">
        <f>IF(D73="","",VLOOKUP(LEFT(D73,2),北海沖縄!B:C,2,FALSE))</f>
        <v/>
      </c>
      <c r="O73" s="87" t="str">
        <f t="shared" si="3"/>
        <v/>
      </c>
      <c r="P73" s="47"/>
      <c r="Q73" s="72"/>
      <c r="R73" s="70"/>
      <c r="S73" s="134"/>
    </row>
    <row r="74" spans="1:19">
      <c r="A74" s="210">
        <v>61</v>
      </c>
      <c r="B74" s="70"/>
      <c r="C74" s="70"/>
      <c r="D74" s="71"/>
      <c r="E74" s="70"/>
      <c r="F74" s="70"/>
      <c r="G74" s="70"/>
      <c r="H74" s="72"/>
      <c r="I74" s="211" t="str">
        <f t="shared" si="2"/>
        <v/>
      </c>
      <c r="J74" s="114"/>
      <c r="K74" s="205" t="str">
        <f>IF(J74="","",VLOOKUP(J74,お中元キャンペーン価格!A:C,2,FALSE))</f>
        <v/>
      </c>
      <c r="L74" s="86" t="str">
        <f>IF(J74="","",VLOOKUP(J74,お中元キャンペーン価格!A:C,3,FALSE))</f>
        <v/>
      </c>
      <c r="M74" s="116" t="str">
        <f t="shared" si="1"/>
        <v/>
      </c>
      <c r="N74" s="206" t="str">
        <f>IF(D74="","",VLOOKUP(LEFT(D74,2),北海沖縄!B:C,2,FALSE))</f>
        <v/>
      </c>
      <c r="O74" s="87" t="str">
        <f t="shared" si="3"/>
        <v/>
      </c>
      <c r="P74" s="47"/>
      <c r="Q74" s="72"/>
      <c r="R74" s="70"/>
      <c r="S74" s="134"/>
    </row>
    <row r="75" spans="1:19">
      <c r="A75" s="209">
        <v>62</v>
      </c>
      <c r="B75" s="70"/>
      <c r="C75" s="70"/>
      <c r="D75" s="71"/>
      <c r="E75" s="70"/>
      <c r="F75" s="70"/>
      <c r="G75" s="70"/>
      <c r="H75" s="72"/>
      <c r="I75" s="211" t="str">
        <f t="shared" si="2"/>
        <v/>
      </c>
      <c r="J75" s="114"/>
      <c r="K75" s="205" t="str">
        <f>IF(J75="","",VLOOKUP(J75,お中元キャンペーン価格!A:C,2,FALSE))</f>
        <v/>
      </c>
      <c r="L75" s="86" t="str">
        <f>IF(J75="","",VLOOKUP(J75,お中元キャンペーン価格!A:C,3,FALSE))</f>
        <v/>
      </c>
      <c r="M75" s="116" t="str">
        <f t="shared" si="1"/>
        <v/>
      </c>
      <c r="N75" s="206" t="str">
        <f>IF(D75="","",VLOOKUP(LEFT(D75,2),北海沖縄!B:C,2,FALSE))</f>
        <v/>
      </c>
      <c r="O75" s="87" t="str">
        <f t="shared" si="3"/>
        <v/>
      </c>
      <c r="P75" s="47"/>
      <c r="Q75" s="72"/>
      <c r="R75" s="70"/>
      <c r="S75" s="134"/>
    </row>
    <row r="76" spans="1:19">
      <c r="A76" s="209">
        <v>63</v>
      </c>
      <c r="B76" s="70"/>
      <c r="C76" s="70"/>
      <c r="D76" s="71"/>
      <c r="E76" s="70"/>
      <c r="F76" s="70"/>
      <c r="G76" s="70"/>
      <c r="H76" s="72"/>
      <c r="I76" s="211" t="str">
        <f t="shared" si="2"/>
        <v/>
      </c>
      <c r="J76" s="114"/>
      <c r="K76" s="205" t="str">
        <f>IF(J76="","",VLOOKUP(J76,お中元キャンペーン価格!A:C,2,FALSE))</f>
        <v/>
      </c>
      <c r="L76" s="86" t="str">
        <f>IF(J76="","",VLOOKUP(J76,お中元キャンペーン価格!A:C,3,FALSE))</f>
        <v/>
      </c>
      <c r="M76" s="116" t="str">
        <f t="shared" si="1"/>
        <v/>
      </c>
      <c r="N76" s="206" t="str">
        <f>IF(D76="","",VLOOKUP(LEFT(D76,2),北海沖縄!B:C,2,FALSE))</f>
        <v/>
      </c>
      <c r="O76" s="87" t="str">
        <f t="shared" si="3"/>
        <v/>
      </c>
      <c r="P76" s="47"/>
      <c r="Q76" s="72"/>
      <c r="R76" s="70"/>
      <c r="S76" s="134"/>
    </row>
    <row r="77" spans="1:19">
      <c r="A77" s="210">
        <v>64</v>
      </c>
      <c r="B77" s="70"/>
      <c r="C77" s="70"/>
      <c r="D77" s="71"/>
      <c r="E77" s="70"/>
      <c r="F77" s="70"/>
      <c r="G77" s="70"/>
      <c r="H77" s="72"/>
      <c r="I77" s="211" t="str">
        <f t="shared" si="2"/>
        <v/>
      </c>
      <c r="J77" s="114"/>
      <c r="K77" s="205" t="str">
        <f>IF(J77="","",VLOOKUP(J77,お中元キャンペーン価格!A:C,2,FALSE))</f>
        <v/>
      </c>
      <c r="L77" s="86" t="str">
        <f>IF(J77="","",VLOOKUP(J77,お中元キャンペーン価格!A:C,3,FALSE))</f>
        <v/>
      </c>
      <c r="M77" s="116" t="str">
        <f t="shared" si="1"/>
        <v/>
      </c>
      <c r="N77" s="206" t="str">
        <f>IF(D77="","",VLOOKUP(LEFT(D77,2),北海沖縄!B:C,2,FALSE))</f>
        <v/>
      </c>
      <c r="O77" s="87" t="str">
        <f t="shared" si="3"/>
        <v/>
      </c>
      <c r="P77" s="47"/>
      <c r="Q77" s="72"/>
      <c r="R77" s="70"/>
      <c r="S77" s="134"/>
    </row>
    <row r="78" spans="1:19">
      <c r="A78" s="209">
        <v>65</v>
      </c>
      <c r="B78" s="70"/>
      <c r="C78" s="70"/>
      <c r="D78" s="71"/>
      <c r="E78" s="70"/>
      <c r="F78" s="70"/>
      <c r="G78" s="70"/>
      <c r="H78" s="72"/>
      <c r="I78" s="211" t="str">
        <f t="shared" si="2"/>
        <v/>
      </c>
      <c r="J78" s="114"/>
      <c r="K78" s="205" t="str">
        <f>IF(J78="","",VLOOKUP(J78,お中元キャンペーン価格!A:C,2,FALSE))</f>
        <v/>
      </c>
      <c r="L78" s="86" t="str">
        <f>IF(J78="","",VLOOKUP(J78,お中元キャンペーン価格!A:C,3,FALSE))</f>
        <v/>
      </c>
      <c r="M78" s="116" t="str">
        <f t="shared" si="1"/>
        <v/>
      </c>
      <c r="N78" s="206" t="str">
        <f>IF(D78="","",VLOOKUP(LEFT(D78,2),北海沖縄!B:C,2,FALSE))</f>
        <v/>
      </c>
      <c r="O78" s="87" t="str">
        <f t="shared" si="3"/>
        <v/>
      </c>
      <c r="P78" s="47"/>
      <c r="Q78" s="72"/>
      <c r="R78" s="70"/>
      <c r="S78" s="134"/>
    </row>
    <row r="79" spans="1:19">
      <c r="A79" s="209">
        <v>66</v>
      </c>
      <c r="B79" s="70"/>
      <c r="C79" s="70"/>
      <c r="D79" s="71"/>
      <c r="E79" s="70"/>
      <c r="F79" s="70"/>
      <c r="G79" s="70"/>
      <c r="H79" s="72"/>
      <c r="I79" s="211" t="str">
        <f t="shared" ref="I79:I142" si="4">IF(H79&lt;&gt;"","様","")</f>
        <v/>
      </c>
      <c r="J79" s="114"/>
      <c r="K79" s="205" t="str">
        <f>IF(J79="","",VLOOKUP(J79,お中元キャンペーン価格!A:C,2,FALSE))</f>
        <v/>
      </c>
      <c r="L79" s="86" t="str">
        <f>IF(J79="","",VLOOKUP(J79,お中元キャンペーン価格!A:C,3,FALSE))</f>
        <v/>
      </c>
      <c r="M79" s="116" t="str">
        <f t="shared" ref="M79:M142" si="5">IF(D79&lt;&gt;"","1","")</f>
        <v/>
      </c>
      <c r="N79" s="206" t="str">
        <f>IF(D79="","",VLOOKUP(LEFT(D79,2),北海沖縄!B:C,2,FALSE))</f>
        <v/>
      </c>
      <c r="O79" s="87" t="str">
        <f t="shared" ref="O79:O142" si="6">IF(L79="","",(L79*M79+N79))</f>
        <v/>
      </c>
      <c r="P79" s="47"/>
      <c r="Q79" s="72"/>
      <c r="R79" s="70"/>
      <c r="S79" s="134"/>
    </row>
    <row r="80" spans="1:19">
      <c r="A80" s="210">
        <v>67</v>
      </c>
      <c r="B80" s="70"/>
      <c r="C80" s="70"/>
      <c r="D80" s="71"/>
      <c r="E80" s="70"/>
      <c r="F80" s="70"/>
      <c r="G80" s="70"/>
      <c r="H80" s="72"/>
      <c r="I80" s="211" t="str">
        <f t="shared" si="4"/>
        <v/>
      </c>
      <c r="J80" s="114"/>
      <c r="K80" s="205" t="str">
        <f>IF(J80="","",VLOOKUP(J80,お中元キャンペーン価格!A:C,2,FALSE))</f>
        <v/>
      </c>
      <c r="L80" s="86" t="str">
        <f>IF(J80="","",VLOOKUP(J80,お中元キャンペーン価格!A:C,3,FALSE))</f>
        <v/>
      </c>
      <c r="M80" s="116" t="str">
        <f t="shared" si="5"/>
        <v/>
      </c>
      <c r="N80" s="206" t="str">
        <f>IF(D80="","",VLOOKUP(LEFT(D80,2),北海沖縄!B:C,2,FALSE))</f>
        <v/>
      </c>
      <c r="O80" s="87" t="str">
        <f t="shared" si="6"/>
        <v/>
      </c>
      <c r="P80" s="47"/>
      <c r="Q80" s="72"/>
      <c r="R80" s="70"/>
      <c r="S80" s="134"/>
    </row>
    <row r="81" spans="1:19">
      <c r="A81" s="209">
        <v>68</v>
      </c>
      <c r="B81" s="70"/>
      <c r="C81" s="70"/>
      <c r="D81" s="71"/>
      <c r="E81" s="70"/>
      <c r="F81" s="70"/>
      <c r="G81" s="70"/>
      <c r="H81" s="72"/>
      <c r="I81" s="211" t="str">
        <f t="shared" si="4"/>
        <v/>
      </c>
      <c r="J81" s="114"/>
      <c r="K81" s="205" t="str">
        <f>IF(J81="","",VLOOKUP(J81,お中元キャンペーン価格!A:C,2,FALSE))</f>
        <v/>
      </c>
      <c r="L81" s="86" t="str">
        <f>IF(J81="","",VLOOKUP(J81,お中元キャンペーン価格!A:C,3,FALSE))</f>
        <v/>
      </c>
      <c r="M81" s="116" t="str">
        <f t="shared" si="5"/>
        <v/>
      </c>
      <c r="N81" s="206" t="str">
        <f>IF(D81="","",VLOOKUP(LEFT(D81,2),北海沖縄!B:C,2,FALSE))</f>
        <v/>
      </c>
      <c r="O81" s="87" t="str">
        <f t="shared" si="6"/>
        <v/>
      </c>
      <c r="P81" s="47"/>
      <c r="Q81" s="72"/>
      <c r="R81" s="70"/>
      <c r="S81" s="134"/>
    </row>
    <row r="82" spans="1:19">
      <c r="A82" s="209">
        <v>69</v>
      </c>
      <c r="B82" s="70"/>
      <c r="C82" s="70"/>
      <c r="D82" s="71"/>
      <c r="E82" s="70"/>
      <c r="F82" s="70"/>
      <c r="G82" s="70"/>
      <c r="H82" s="72"/>
      <c r="I82" s="211" t="str">
        <f t="shared" si="4"/>
        <v/>
      </c>
      <c r="J82" s="114"/>
      <c r="K82" s="205" t="str">
        <f>IF(J82="","",VLOOKUP(J82,お中元キャンペーン価格!A:C,2,FALSE))</f>
        <v/>
      </c>
      <c r="L82" s="86" t="str">
        <f>IF(J82="","",VLOOKUP(J82,お中元キャンペーン価格!A:C,3,FALSE))</f>
        <v/>
      </c>
      <c r="M82" s="116" t="str">
        <f t="shared" si="5"/>
        <v/>
      </c>
      <c r="N82" s="206" t="str">
        <f>IF(D82="","",VLOOKUP(LEFT(D82,2),北海沖縄!B:C,2,FALSE))</f>
        <v/>
      </c>
      <c r="O82" s="87" t="str">
        <f t="shared" si="6"/>
        <v/>
      </c>
      <c r="P82" s="47"/>
      <c r="Q82" s="72"/>
      <c r="R82" s="70"/>
      <c r="S82" s="134"/>
    </row>
    <row r="83" spans="1:19">
      <c r="A83" s="210">
        <v>70</v>
      </c>
      <c r="B83" s="70"/>
      <c r="C83" s="70"/>
      <c r="D83" s="71"/>
      <c r="E83" s="70"/>
      <c r="F83" s="70"/>
      <c r="G83" s="70"/>
      <c r="H83" s="72"/>
      <c r="I83" s="211" t="str">
        <f t="shared" si="4"/>
        <v/>
      </c>
      <c r="J83" s="114"/>
      <c r="K83" s="205" t="str">
        <f>IF(J83="","",VLOOKUP(J83,お中元キャンペーン価格!A:C,2,FALSE))</f>
        <v/>
      </c>
      <c r="L83" s="86" t="str">
        <f>IF(J83="","",VLOOKUP(J83,お中元キャンペーン価格!A:C,3,FALSE))</f>
        <v/>
      </c>
      <c r="M83" s="116" t="str">
        <f t="shared" si="5"/>
        <v/>
      </c>
      <c r="N83" s="206" t="str">
        <f>IF(D83="","",VLOOKUP(LEFT(D83,2),北海沖縄!B:C,2,FALSE))</f>
        <v/>
      </c>
      <c r="O83" s="87" t="str">
        <f t="shared" si="6"/>
        <v/>
      </c>
      <c r="P83" s="47"/>
      <c r="Q83" s="72"/>
      <c r="R83" s="70"/>
      <c r="S83" s="134"/>
    </row>
    <row r="84" spans="1:19">
      <c r="A84" s="209">
        <v>71</v>
      </c>
      <c r="B84" s="70"/>
      <c r="C84" s="70"/>
      <c r="D84" s="71"/>
      <c r="E84" s="70"/>
      <c r="F84" s="70"/>
      <c r="G84" s="70"/>
      <c r="H84" s="72"/>
      <c r="I84" s="211" t="str">
        <f t="shared" si="4"/>
        <v/>
      </c>
      <c r="J84" s="114"/>
      <c r="K84" s="205" t="str">
        <f>IF(J84="","",VLOOKUP(J84,お中元キャンペーン価格!A:C,2,FALSE))</f>
        <v/>
      </c>
      <c r="L84" s="86" t="str">
        <f>IF(J84="","",VLOOKUP(J84,お中元キャンペーン価格!A:C,3,FALSE))</f>
        <v/>
      </c>
      <c r="M84" s="116" t="str">
        <f t="shared" si="5"/>
        <v/>
      </c>
      <c r="N84" s="206" t="str">
        <f>IF(D84="","",VLOOKUP(LEFT(D84,2),北海沖縄!B:C,2,FALSE))</f>
        <v/>
      </c>
      <c r="O84" s="87" t="str">
        <f t="shared" si="6"/>
        <v/>
      </c>
      <c r="P84" s="47"/>
      <c r="Q84" s="72"/>
      <c r="R84" s="70"/>
      <c r="S84" s="134"/>
    </row>
    <row r="85" spans="1:19">
      <c r="A85" s="209">
        <v>72</v>
      </c>
      <c r="B85" s="70"/>
      <c r="C85" s="70"/>
      <c r="D85" s="71"/>
      <c r="E85" s="70"/>
      <c r="F85" s="70"/>
      <c r="G85" s="70"/>
      <c r="H85" s="72"/>
      <c r="I85" s="211" t="str">
        <f t="shared" si="4"/>
        <v/>
      </c>
      <c r="J85" s="114"/>
      <c r="K85" s="205" t="str">
        <f>IF(J85="","",VLOOKUP(J85,お中元キャンペーン価格!A:C,2,FALSE))</f>
        <v/>
      </c>
      <c r="L85" s="86" t="str">
        <f>IF(J85="","",VLOOKUP(J85,お中元キャンペーン価格!A:C,3,FALSE))</f>
        <v/>
      </c>
      <c r="M85" s="116" t="str">
        <f t="shared" si="5"/>
        <v/>
      </c>
      <c r="N85" s="206" t="str">
        <f>IF(D85="","",VLOOKUP(LEFT(D85,2),北海沖縄!B:C,2,FALSE))</f>
        <v/>
      </c>
      <c r="O85" s="87" t="str">
        <f t="shared" si="6"/>
        <v/>
      </c>
      <c r="P85" s="47"/>
      <c r="Q85" s="72"/>
      <c r="R85" s="70"/>
      <c r="S85" s="134"/>
    </row>
    <row r="86" spans="1:19">
      <c r="A86" s="210">
        <v>73</v>
      </c>
      <c r="B86" s="70"/>
      <c r="C86" s="70"/>
      <c r="D86" s="71"/>
      <c r="E86" s="70"/>
      <c r="F86" s="70"/>
      <c r="G86" s="70"/>
      <c r="H86" s="72"/>
      <c r="I86" s="211" t="str">
        <f t="shared" si="4"/>
        <v/>
      </c>
      <c r="J86" s="114"/>
      <c r="K86" s="205" t="str">
        <f>IF(J86="","",VLOOKUP(J86,お中元キャンペーン価格!A:C,2,FALSE))</f>
        <v/>
      </c>
      <c r="L86" s="86" t="str">
        <f>IF(J86="","",VLOOKUP(J86,お中元キャンペーン価格!A:C,3,FALSE))</f>
        <v/>
      </c>
      <c r="M86" s="116" t="str">
        <f t="shared" si="5"/>
        <v/>
      </c>
      <c r="N86" s="206" t="str">
        <f>IF(D86="","",VLOOKUP(LEFT(D86,2),北海沖縄!B:C,2,FALSE))</f>
        <v/>
      </c>
      <c r="O86" s="87" t="str">
        <f t="shared" si="6"/>
        <v/>
      </c>
      <c r="P86" s="47"/>
      <c r="Q86" s="72"/>
      <c r="R86" s="70"/>
      <c r="S86" s="134"/>
    </row>
    <row r="87" spans="1:19">
      <c r="A87" s="209">
        <v>74</v>
      </c>
      <c r="B87" s="70"/>
      <c r="C87" s="70"/>
      <c r="D87" s="71"/>
      <c r="E87" s="70"/>
      <c r="F87" s="70"/>
      <c r="G87" s="70"/>
      <c r="H87" s="72"/>
      <c r="I87" s="211" t="str">
        <f t="shared" si="4"/>
        <v/>
      </c>
      <c r="J87" s="114"/>
      <c r="K87" s="205" t="str">
        <f>IF(J87="","",VLOOKUP(J87,お中元キャンペーン価格!A:C,2,FALSE))</f>
        <v/>
      </c>
      <c r="L87" s="86" t="str">
        <f>IF(J87="","",VLOOKUP(J87,お中元キャンペーン価格!A:C,3,FALSE))</f>
        <v/>
      </c>
      <c r="M87" s="116" t="str">
        <f t="shared" si="5"/>
        <v/>
      </c>
      <c r="N87" s="206" t="str">
        <f>IF(D87="","",VLOOKUP(LEFT(D87,2),北海沖縄!B:C,2,FALSE))</f>
        <v/>
      </c>
      <c r="O87" s="87" t="str">
        <f t="shared" si="6"/>
        <v/>
      </c>
      <c r="P87" s="47"/>
      <c r="Q87" s="72"/>
      <c r="R87" s="70"/>
      <c r="S87" s="134"/>
    </row>
    <row r="88" spans="1:19">
      <c r="A88" s="209">
        <v>75</v>
      </c>
      <c r="B88" s="70"/>
      <c r="C88" s="70"/>
      <c r="D88" s="71"/>
      <c r="E88" s="70"/>
      <c r="F88" s="70"/>
      <c r="G88" s="70"/>
      <c r="H88" s="72"/>
      <c r="I88" s="211" t="str">
        <f t="shared" si="4"/>
        <v/>
      </c>
      <c r="J88" s="114"/>
      <c r="K88" s="205" t="str">
        <f>IF(J88="","",VLOOKUP(J88,お中元キャンペーン価格!A:C,2,FALSE))</f>
        <v/>
      </c>
      <c r="L88" s="86" t="str">
        <f>IF(J88="","",VLOOKUP(J88,お中元キャンペーン価格!A:C,3,FALSE))</f>
        <v/>
      </c>
      <c r="M88" s="116" t="str">
        <f t="shared" si="5"/>
        <v/>
      </c>
      <c r="N88" s="206" t="str">
        <f>IF(D88="","",VLOOKUP(LEFT(D88,2),北海沖縄!B:C,2,FALSE))</f>
        <v/>
      </c>
      <c r="O88" s="87" t="str">
        <f t="shared" si="6"/>
        <v/>
      </c>
      <c r="P88" s="47"/>
      <c r="Q88" s="72"/>
      <c r="R88" s="70"/>
      <c r="S88" s="134"/>
    </row>
    <row r="89" spans="1:19">
      <c r="A89" s="210">
        <v>76</v>
      </c>
      <c r="B89" s="70"/>
      <c r="C89" s="70"/>
      <c r="D89" s="71"/>
      <c r="E89" s="70"/>
      <c r="F89" s="70"/>
      <c r="G89" s="70"/>
      <c r="H89" s="72"/>
      <c r="I89" s="211" t="str">
        <f t="shared" si="4"/>
        <v/>
      </c>
      <c r="J89" s="114"/>
      <c r="K89" s="205" t="str">
        <f>IF(J89="","",VLOOKUP(J89,お中元キャンペーン価格!A:C,2,FALSE))</f>
        <v/>
      </c>
      <c r="L89" s="86" t="str">
        <f>IF(J89="","",VLOOKUP(J89,お中元キャンペーン価格!A:C,3,FALSE))</f>
        <v/>
      </c>
      <c r="M89" s="116" t="str">
        <f t="shared" si="5"/>
        <v/>
      </c>
      <c r="N89" s="206" t="str">
        <f>IF(D89="","",VLOOKUP(LEFT(D89,2),北海沖縄!B:C,2,FALSE))</f>
        <v/>
      </c>
      <c r="O89" s="87" t="str">
        <f t="shared" si="6"/>
        <v/>
      </c>
      <c r="P89" s="47"/>
      <c r="Q89" s="72"/>
      <c r="R89" s="70"/>
      <c r="S89" s="134"/>
    </row>
    <row r="90" spans="1:19">
      <c r="A90" s="209">
        <v>77</v>
      </c>
      <c r="B90" s="70"/>
      <c r="C90" s="70"/>
      <c r="D90" s="71"/>
      <c r="E90" s="70"/>
      <c r="F90" s="70"/>
      <c r="G90" s="70"/>
      <c r="H90" s="72"/>
      <c r="I90" s="211" t="str">
        <f t="shared" si="4"/>
        <v/>
      </c>
      <c r="J90" s="114"/>
      <c r="K90" s="205" t="str">
        <f>IF(J90="","",VLOOKUP(J90,お中元キャンペーン価格!A:C,2,FALSE))</f>
        <v/>
      </c>
      <c r="L90" s="86" t="str">
        <f>IF(J90="","",VLOOKUP(J90,お中元キャンペーン価格!A:C,3,FALSE))</f>
        <v/>
      </c>
      <c r="M90" s="116" t="str">
        <f t="shared" si="5"/>
        <v/>
      </c>
      <c r="N90" s="206" t="str">
        <f>IF(D90="","",VLOOKUP(LEFT(D90,2),北海沖縄!B:C,2,FALSE))</f>
        <v/>
      </c>
      <c r="O90" s="87" t="str">
        <f t="shared" si="6"/>
        <v/>
      </c>
      <c r="P90" s="47"/>
      <c r="Q90" s="72"/>
      <c r="R90" s="70"/>
      <c r="S90" s="134"/>
    </row>
    <row r="91" spans="1:19">
      <c r="A91" s="209">
        <v>78</v>
      </c>
      <c r="B91" s="70"/>
      <c r="C91" s="70"/>
      <c r="D91" s="71"/>
      <c r="E91" s="70"/>
      <c r="F91" s="70"/>
      <c r="G91" s="70"/>
      <c r="H91" s="72"/>
      <c r="I91" s="211" t="str">
        <f t="shared" si="4"/>
        <v/>
      </c>
      <c r="J91" s="114"/>
      <c r="K91" s="205" t="str">
        <f>IF(J91="","",VLOOKUP(J91,お中元キャンペーン価格!A:C,2,FALSE))</f>
        <v/>
      </c>
      <c r="L91" s="86" t="str">
        <f>IF(J91="","",VLOOKUP(J91,お中元キャンペーン価格!A:C,3,FALSE))</f>
        <v/>
      </c>
      <c r="M91" s="116" t="str">
        <f t="shared" si="5"/>
        <v/>
      </c>
      <c r="N91" s="206" t="str">
        <f>IF(D91="","",VLOOKUP(LEFT(D91,2),北海沖縄!B:C,2,FALSE))</f>
        <v/>
      </c>
      <c r="O91" s="87" t="str">
        <f t="shared" si="6"/>
        <v/>
      </c>
      <c r="P91" s="47"/>
      <c r="Q91" s="72"/>
      <c r="R91" s="70"/>
      <c r="S91" s="134"/>
    </row>
    <row r="92" spans="1:19">
      <c r="A92" s="210">
        <v>79</v>
      </c>
      <c r="B92" s="70"/>
      <c r="C92" s="70"/>
      <c r="D92" s="71"/>
      <c r="E92" s="70"/>
      <c r="F92" s="70"/>
      <c r="G92" s="70"/>
      <c r="H92" s="72"/>
      <c r="I92" s="211" t="str">
        <f t="shared" si="4"/>
        <v/>
      </c>
      <c r="J92" s="114"/>
      <c r="K92" s="205" t="str">
        <f>IF(J92="","",VLOOKUP(J92,お中元キャンペーン価格!A:C,2,FALSE))</f>
        <v/>
      </c>
      <c r="L92" s="86" t="str">
        <f>IF(J92="","",VLOOKUP(J92,お中元キャンペーン価格!A:C,3,FALSE))</f>
        <v/>
      </c>
      <c r="M92" s="116" t="str">
        <f t="shared" si="5"/>
        <v/>
      </c>
      <c r="N92" s="206" t="str">
        <f>IF(D92="","",VLOOKUP(LEFT(D92,2),北海沖縄!B:C,2,FALSE))</f>
        <v/>
      </c>
      <c r="O92" s="87" t="str">
        <f t="shared" si="6"/>
        <v/>
      </c>
      <c r="P92" s="47"/>
      <c r="Q92" s="72"/>
      <c r="R92" s="70"/>
      <c r="S92" s="134"/>
    </row>
    <row r="93" spans="1:19">
      <c r="A93" s="209">
        <v>80</v>
      </c>
      <c r="B93" s="70"/>
      <c r="C93" s="70"/>
      <c r="D93" s="71"/>
      <c r="E93" s="70"/>
      <c r="F93" s="70"/>
      <c r="G93" s="70"/>
      <c r="H93" s="72"/>
      <c r="I93" s="211" t="str">
        <f t="shared" si="4"/>
        <v/>
      </c>
      <c r="J93" s="114"/>
      <c r="K93" s="205" t="str">
        <f>IF(J93="","",VLOOKUP(J93,お中元キャンペーン価格!A:C,2,FALSE))</f>
        <v/>
      </c>
      <c r="L93" s="86" t="str">
        <f>IF(J93="","",VLOOKUP(J93,お中元キャンペーン価格!A:C,3,FALSE))</f>
        <v/>
      </c>
      <c r="M93" s="116" t="str">
        <f t="shared" si="5"/>
        <v/>
      </c>
      <c r="N93" s="206" t="str">
        <f>IF(D93="","",VLOOKUP(LEFT(D93,2),北海沖縄!B:C,2,FALSE))</f>
        <v/>
      </c>
      <c r="O93" s="87" t="str">
        <f t="shared" si="6"/>
        <v/>
      </c>
      <c r="P93" s="47"/>
      <c r="Q93" s="72"/>
      <c r="R93" s="70"/>
      <c r="S93" s="134"/>
    </row>
    <row r="94" spans="1:19">
      <c r="A94" s="209">
        <v>81</v>
      </c>
      <c r="B94" s="70"/>
      <c r="C94" s="70"/>
      <c r="D94" s="71"/>
      <c r="E94" s="70"/>
      <c r="F94" s="70"/>
      <c r="G94" s="70"/>
      <c r="H94" s="72"/>
      <c r="I94" s="211" t="str">
        <f t="shared" si="4"/>
        <v/>
      </c>
      <c r="J94" s="114"/>
      <c r="K94" s="205" t="str">
        <f>IF(J94="","",VLOOKUP(J94,お中元キャンペーン価格!A:C,2,FALSE))</f>
        <v/>
      </c>
      <c r="L94" s="86" t="str">
        <f>IF(J94="","",VLOOKUP(J94,お中元キャンペーン価格!A:C,3,FALSE))</f>
        <v/>
      </c>
      <c r="M94" s="116" t="str">
        <f t="shared" si="5"/>
        <v/>
      </c>
      <c r="N94" s="206" t="str">
        <f>IF(D94="","",VLOOKUP(LEFT(D94,2),北海沖縄!B:C,2,FALSE))</f>
        <v/>
      </c>
      <c r="O94" s="87" t="str">
        <f t="shared" si="6"/>
        <v/>
      </c>
      <c r="P94" s="47"/>
      <c r="Q94" s="72"/>
      <c r="R94" s="70"/>
      <c r="S94" s="134"/>
    </row>
    <row r="95" spans="1:19">
      <c r="A95" s="210">
        <v>82</v>
      </c>
      <c r="B95" s="70"/>
      <c r="C95" s="70"/>
      <c r="D95" s="71"/>
      <c r="E95" s="70"/>
      <c r="F95" s="70"/>
      <c r="G95" s="70"/>
      <c r="H95" s="72"/>
      <c r="I95" s="211" t="str">
        <f t="shared" si="4"/>
        <v/>
      </c>
      <c r="J95" s="114"/>
      <c r="K95" s="205" t="str">
        <f>IF(J95="","",VLOOKUP(J95,お中元キャンペーン価格!A:C,2,FALSE))</f>
        <v/>
      </c>
      <c r="L95" s="86" t="str">
        <f>IF(J95="","",VLOOKUP(J95,お中元キャンペーン価格!A:C,3,FALSE))</f>
        <v/>
      </c>
      <c r="M95" s="116" t="str">
        <f t="shared" si="5"/>
        <v/>
      </c>
      <c r="N95" s="206" t="str">
        <f>IF(D95="","",VLOOKUP(LEFT(D95,2),北海沖縄!B:C,2,FALSE))</f>
        <v/>
      </c>
      <c r="O95" s="87" t="str">
        <f t="shared" si="6"/>
        <v/>
      </c>
      <c r="P95" s="47"/>
      <c r="Q95" s="72"/>
      <c r="R95" s="70"/>
      <c r="S95" s="134"/>
    </row>
    <row r="96" spans="1:19">
      <c r="A96" s="209">
        <v>83</v>
      </c>
      <c r="B96" s="70"/>
      <c r="C96" s="70"/>
      <c r="D96" s="71"/>
      <c r="E96" s="70"/>
      <c r="F96" s="70"/>
      <c r="G96" s="70"/>
      <c r="H96" s="72"/>
      <c r="I96" s="211" t="str">
        <f t="shared" si="4"/>
        <v/>
      </c>
      <c r="J96" s="114"/>
      <c r="K96" s="205" t="str">
        <f>IF(J96="","",VLOOKUP(J96,お中元キャンペーン価格!A:C,2,FALSE))</f>
        <v/>
      </c>
      <c r="L96" s="86" t="str">
        <f>IF(J96="","",VLOOKUP(J96,お中元キャンペーン価格!A:C,3,FALSE))</f>
        <v/>
      </c>
      <c r="M96" s="116" t="str">
        <f t="shared" si="5"/>
        <v/>
      </c>
      <c r="N96" s="206" t="str">
        <f>IF(D96="","",VLOOKUP(LEFT(D96,2),北海沖縄!B:C,2,FALSE))</f>
        <v/>
      </c>
      <c r="O96" s="87" t="str">
        <f t="shared" si="6"/>
        <v/>
      </c>
      <c r="P96" s="47"/>
      <c r="Q96" s="72"/>
      <c r="R96" s="70"/>
      <c r="S96" s="134"/>
    </row>
    <row r="97" spans="1:19">
      <c r="A97" s="209">
        <v>84</v>
      </c>
      <c r="B97" s="70"/>
      <c r="C97" s="70"/>
      <c r="D97" s="71"/>
      <c r="E97" s="70"/>
      <c r="F97" s="70"/>
      <c r="G97" s="70"/>
      <c r="H97" s="72"/>
      <c r="I97" s="211" t="str">
        <f t="shared" si="4"/>
        <v/>
      </c>
      <c r="J97" s="114"/>
      <c r="K97" s="205" t="str">
        <f>IF(J97="","",VLOOKUP(J97,お中元キャンペーン価格!A:C,2,FALSE))</f>
        <v/>
      </c>
      <c r="L97" s="86" t="str">
        <f>IF(J97="","",VLOOKUP(J97,お中元キャンペーン価格!A:C,3,FALSE))</f>
        <v/>
      </c>
      <c r="M97" s="116" t="str">
        <f t="shared" si="5"/>
        <v/>
      </c>
      <c r="N97" s="206" t="str">
        <f>IF(D97="","",VLOOKUP(LEFT(D97,2),北海沖縄!B:C,2,FALSE))</f>
        <v/>
      </c>
      <c r="O97" s="87" t="str">
        <f t="shared" si="6"/>
        <v/>
      </c>
      <c r="P97" s="47"/>
      <c r="Q97" s="72"/>
      <c r="R97" s="70"/>
      <c r="S97" s="134"/>
    </row>
    <row r="98" spans="1:19">
      <c r="A98" s="210">
        <v>85</v>
      </c>
      <c r="B98" s="70"/>
      <c r="C98" s="70"/>
      <c r="D98" s="71"/>
      <c r="E98" s="70"/>
      <c r="F98" s="70"/>
      <c r="G98" s="70"/>
      <c r="H98" s="72"/>
      <c r="I98" s="211" t="str">
        <f t="shared" si="4"/>
        <v/>
      </c>
      <c r="J98" s="114"/>
      <c r="K98" s="205" t="str">
        <f>IF(J98="","",VLOOKUP(J98,お中元キャンペーン価格!A:C,2,FALSE))</f>
        <v/>
      </c>
      <c r="L98" s="86" t="str">
        <f>IF(J98="","",VLOOKUP(J98,お中元キャンペーン価格!A:C,3,FALSE))</f>
        <v/>
      </c>
      <c r="M98" s="116" t="str">
        <f t="shared" si="5"/>
        <v/>
      </c>
      <c r="N98" s="206" t="str">
        <f>IF(D98="","",VLOOKUP(LEFT(D98,2),北海沖縄!B:C,2,FALSE))</f>
        <v/>
      </c>
      <c r="O98" s="87" t="str">
        <f t="shared" si="6"/>
        <v/>
      </c>
      <c r="P98" s="47"/>
      <c r="Q98" s="72"/>
      <c r="R98" s="70"/>
      <c r="S98" s="134"/>
    </row>
    <row r="99" spans="1:19">
      <c r="A99" s="209">
        <v>86</v>
      </c>
      <c r="B99" s="70"/>
      <c r="C99" s="70"/>
      <c r="D99" s="71"/>
      <c r="E99" s="70"/>
      <c r="F99" s="70"/>
      <c r="G99" s="70"/>
      <c r="H99" s="72"/>
      <c r="I99" s="211" t="str">
        <f t="shared" si="4"/>
        <v/>
      </c>
      <c r="J99" s="114"/>
      <c r="K99" s="205" t="str">
        <f>IF(J99="","",VLOOKUP(J99,お中元キャンペーン価格!A:C,2,FALSE))</f>
        <v/>
      </c>
      <c r="L99" s="86" t="str">
        <f>IF(J99="","",VLOOKUP(J99,お中元キャンペーン価格!A:C,3,FALSE))</f>
        <v/>
      </c>
      <c r="M99" s="116" t="str">
        <f t="shared" si="5"/>
        <v/>
      </c>
      <c r="N99" s="206" t="str">
        <f>IF(D99="","",VLOOKUP(LEFT(D99,2),北海沖縄!B:C,2,FALSE))</f>
        <v/>
      </c>
      <c r="O99" s="87" t="str">
        <f t="shared" si="6"/>
        <v/>
      </c>
      <c r="P99" s="47"/>
      <c r="Q99" s="72"/>
      <c r="R99" s="70"/>
      <c r="S99" s="134"/>
    </row>
    <row r="100" spans="1:19">
      <c r="A100" s="209">
        <v>87</v>
      </c>
      <c r="B100" s="70"/>
      <c r="C100" s="70"/>
      <c r="D100" s="71"/>
      <c r="E100" s="70"/>
      <c r="F100" s="70"/>
      <c r="G100" s="70"/>
      <c r="H100" s="72"/>
      <c r="I100" s="211" t="str">
        <f t="shared" si="4"/>
        <v/>
      </c>
      <c r="J100" s="114"/>
      <c r="K100" s="205" t="str">
        <f>IF(J100="","",VLOOKUP(J100,お中元キャンペーン価格!A:C,2,FALSE))</f>
        <v/>
      </c>
      <c r="L100" s="86" t="str">
        <f>IF(J100="","",VLOOKUP(J100,お中元キャンペーン価格!A:C,3,FALSE))</f>
        <v/>
      </c>
      <c r="M100" s="116" t="str">
        <f t="shared" si="5"/>
        <v/>
      </c>
      <c r="N100" s="206" t="str">
        <f>IF(D100="","",VLOOKUP(LEFT(D100,2),北海沖縄!B:C,2,FALSE))</f>
        <v/>
      </c>
      <c r="O100" s="87" t="str">
        <f t="shared" si="6"/>
        <v/>
      </c>
      <c r="P100" s="47"/>
      <c r="Q100" s="72"/>
      <c r="R100" s="70"/>
      <c r="S100" s="134"/>
    </row>
    <row r="101" spans="1:19">
      <c r="A101" s="210">
        <v>88</v>
      </c>
      <c r="B101" s="70"/>
      <c r="C101" s="70"/>
      <c r="D101" s="71"/>
      <c r="E101" s="70"/>
      <c r="F101" s="70"/>
      <c r="G101" s="70"/>
      <c r="H101" s="72"/>
      <c r="I101" s="211" t="str">
        <f t="shared" si="4"/>
        <v/>
      </c>
      <c r="J101" s="114"/>
      <c r="K101" s="205" t="str">
        <f>IF(J101="","",VLOOKUP(J101,お中元キャンペーン価格!A:C,2,FALSE))</f>
        <v/>
      </c>
      <c r="L101" s="86" t="str">
        <f>IF(J101="","",VLOOKUP(J101,お中元キャンペーン価格!A:C,3,FALSE))</f>
        <v/>
      </c>
      <c r="M101" s="116" t="str">
        <f t="shared" si="5"/>
        <v/>
      </c>
      <c r="N101" s="206" t="str">
        <f>IF(D101="","",VLOOKUP(LEFT(D101,2),北海沖縄!B:C,2,FALSE))</f>
        <v/>
      </c>
      <c r="O101" s="87" t="str">
        <f t="shared" si="6"/>
        <v/>
      </c>
      <c r="P101" s="47"/>
      <c r="Q101" s="72"/>
      <c r="R101" s="70"/>
      <c r="S101" s="134"/>
    </row>
    <row r="102" spans="1:19">
      <c r="A102" s="209">
        <v>89</v>
      </c>
      <c r="B102" s="70"/>
      <c r="C102" s="70"/>
      <c r="D102" s="71"/>
      <c r="E102" s="70"/>
      <c r="F102" s="70"/>
      <c r="G102" s="70"/>
      <c r="H102" s="72"/>
      <c r="I102" s="211" t="str">
        <f t="shared" si="4"/>
        <v/>
      </c>
      <c r="J102" s="114"/>
      <c r="K102" s="205" t="str">
        <f>IF(J102="","",VLOOKUP(J102,お中元キャンペーン価格!A:C,2,FALSE))</f>
        <v/>
      </c>
      <c r="L102" s="86" t="str">
        <f>IF(J102="","",VLOOKUP(J102,お中元キャンペーン価格!A:C,3,FALSE))</f>
        <v/>
      </c>
      <c r="M102" s="116" t="str">
        <f t="shared" si="5"/>
        <v/>
      </c>
      <c r="N102" s="206" t="str">
        <f>IF(D102="","",VLOOKUP(LEFT(D102,2),北海沖縄!B:C,2,FALSE))</f>
        <v/>
      </c>
      <c r="O102" s="87" t="str">
        <f t="shared" si="6"/>
        <v/>
      </c>
      <c r="P102" s="47"/>
      <c r="Q102" s="72"/>
      <c r="R102" s="70"/>
      <c r="S102" s="134"/>
    </row>
    <row r="103" spans="1:19">
      <c r="A103" s="209">
        <v>90</v>
      </c>
      <c r="B103" s="70"/>
      <c r="C103" s="70"/>
      <c r="D103" s="71"/>
      <c r="E103" s="70"/>
      <c r="F103" s="70"/>
      <c r="G103" s="70"/>
      <c r="H103" s="72"/>
      <c r="I103" s="211" t="str">
        <f t="shared" si="4"/>
        <v/>
      </c>
      <c r="J103" s="114"/>
      <c r="K103" s="205" t="str">
        <f>IF(J103="","",VLOOKUP(J103,お中元キャンペーン価格!A:C,2,FALSE))</f>
        <v/>
      </c>
      <c r="L103" s="86" t="str">
        <f>IF(J103="","",VLOOKUP(J103,お中元キャンペーン価格!A:C,3,FALSE))</f>
        <v/>
      </c>
      <c r="M103" s="116" t="str">
        <f t="shared" si="5"/>
        <v/>
      </c>
      <c r="N103" s="206" t="str">
        <f>IF(D103="","",VLOOKUP(LEFT(D103,2),北海沖縄!B:C,2,FALSE))</f>
        <v/>
      </c>
      <c r="O103" s="87" t="str">
        <f t="shared" si="6"/>
        <v/>
      </c>
      <c r="P103" s="47"/>
      <c r="Q103" s="72"/>
      <c r="R103" s="70"/>
      <c r="S103" s="134"/>
    </row>
    <row r="104" spans="1:19">
      <c r="A104" s="210">
        <v>91</v>
      </c>
      <c r="B104" s="70"/>
      <c r="C104" s="70"/>
      <c r="D104" s="71"/>
      <c r="E104" s="70"/>
      <c r="F104" s="70"/>
      <c r="G104" s="70"/>
      <c r="H104" s="72"/>
      <c r="I104" s="211" t="str">
        <f t="shared" si="4"/>
        <v/>
      </c>
      <c r="J104" s="114"/>
      <c r="K104" s="205" t="str">
        <f>IF(J104="","",VLOOKUP(J104,お中元キャンペーン価格!A:C,2,FALSE))</f>
        <v/>
      </c>
      <c r="L104" s="86" t="str">
        <f>IF(J104="","",VLOOKUP(J104,お中元キャンペーン価格!A:C,3,FALSE))</f>
        <v/>
      </c>
      <c r="M104" s="116" t="str">
        <f t="shared" si="5"/>
        <v/>
      </c>
      <c r="N104" s="206" t="str">
        <f>IF(D104="","",VLOOKUP(LEFT(D104,2),北海沖縄!B:C,2,FALSE))</f>
        <v/>
      </c>
      <c r="O104" s="87" t="str">
        <f t="shared" si="6"/>
        <v/>
      </c>
      <c r="P104" s="47"/>
      <c r="Q104" s="72"/>
      <c r="R104" s="70"/>
      <c r="S104" s="134"/>
    </row>
    <row r="105" spans="1:19">
      <c r="A105" s="209">
        <v>92</v>
      </c>
      <c r="B105" s="70"/>
      <c r="C105" s="70"/>
      <c r="D105" s="71"/>
      <c r="E105" s="70"/>
      <c r="F105" s="70"/>
      <c r="G105" s="70"/>
      <c r="H105" s="72"/>
      <c r="I105" s="211" t="str">
        <f t="shared" si="4"/>
        <v/>
      </c>
      <c r="J105" s="114"/>
      <c r="K105" s="205" t="str">
        <f>IF(J105="","",VLOOKUP(J105,お中元キャンペーン価格!A:C,2,FALSE))</f>
        <v/>
      </c>
      <c r="L105" s="86" t="str">
        <f>IF(J105="","",VLOOKUP(J105,お中元キャンペーン価格!A:C,3,FALSE))</f>
        <v/>
      </c>
      <c r="M105" s="116" t="str">
        <f t="shared" si="5"/>
        <v/>
      </c>
      <c r="N105" s="206" t="str">
        <f>IF(D105="","",VLOOKUP(LEFT(D105,2),北海沖縄!B:C,2,FALSE))</f>
        <v/>
      </c>
      <c r="O105" s="87" t="str">
        <f t="shared" si="6"/>
        <v/>
      </c>
      <c r="P105" s="47"/>
      <c r="Q105" s="72"/>
      <c r="R105" s="70"/>
      <c r="S105" s="134"/>
    </row>
    <row r="106" spans="1:19">
      <c r="A106" s="209">
        <v>93</v>
      </c>
      <c r="B106" s="70"/>
      <c r="C106" s="70"/>
      <c r="D106" s="71"/>
      <c r="E106" s="70"/>
      <c r="F106" s="70"/>
      <c r="G106" s="70"/>
      <c r="H106" s="72"/>
      <c r="I106" s="211" t="str">
        <f t="shared" si="4"/>
        <v/>
      </c>
      <c r="J106" s="114"/>
      <c r="K106" s="205" t="str">
        <f>IF(J106="","",VLOOKUP(J106,お中元キャンペーン価格!A:C,2,FALSE))</f>
        <v/>
      </c>
      <c r="L106" s="86" t="str">
        <f>IF(J106="","",VLOOKUP(J106,お中元キャンペーン価格!A:C,3,FALSE))</f>
        <v/>
      </c>
      <c r="M106" s="116" t="str">
        <f t="shared" si="5"/>
        <v/>
      </c>
      <c r="N106" s="206" t="str">
        <f>IF(D106="","",VLOOKUP(LEFT(D106,2),北海沖縄!B:C,2,FALSE))</f>
        <v/>
      </c>
      <c r="O106" s="87" t="str">
        <f t="shared" si="6"/>
        <v/>
      </c>
      <c r="P106" s="47"/>
      <c r="Q106" s="72"/>
      <c r="R106" s="70"/>
      <c r="S106" s="134"/>
    </row>
    <row r="107" spans="1:19">
      <c r="A107" s="210">
        <v>94</v>
      </c>
      <c r="B107" s="70"/>
      <c r="C107" s="70"/>
      <c r="D107" s="71"/>
      <c r="E107" s="70"/>
      <c r="F107" s="70"/>
      <c r="G107" s="70"/>
      <c r="H107" s="72"/>
      <c r="I107" s="211" t="str">
        <f t="shared" si="4"/>
        <v/>
      </c>
      <c r="J107" s="114"/>
      <c r="K107" s="205" t="str">
        <f>IF(J107="","",VLOOKUP(J107,お中元キャンペーン価格!A:C,2,FALSE))</f>
        <v/>
      </c>
      <c r="L107" s="86" t="str">
        <f>IF(J107="","",VLOOKUP(J107,お中元キャンペーン価格!A:C,3,FALSE))</f>
        <v/>
      </c>
      <c r="M107" s="116" t="str">
        <f t="shared" si="5"/>
        <v/>
      </c>
      <c r="N107" s="206" t="str">
        <f>IF(D107="","",VLOOKUP(LEFT(D107,2),北海沖縄!B:C,2,FALSE))</f>
        <v/>
      </c>
      <c r="O107" s="87" t="str">
        <f t="shared" si="6"/>
        <v/>
      </c>
      <c r="P107" s="47"/>
      <c r="Q107" s="72"/>
      <c r="R107" s="70"/>
      <c r="S107" s="134"/>
    </row>
    <row r="108" spans="1:19">
      <c r="A108" s="209">
        <v>95</v>
      </c>
      <c r="B108" s="70"/>
      <c r="C108" s="70"/>
      <c r="D108" s="71"/>
      <c r="E108" s="70"/>
      <c r="F108" s="70"/>
      <c r="G108" s="70"/>
      <c r="H108" s="72"/>
      <c r="I108" s="211" t="str">
        <f t="shared" si="4"/>
        <v/>
      </c>
      <c r="J108" s="114"/>
      <c r="K108" s="205" t="str">
        <f>IF(J108="","",VLOOKUP(J108,お中元キャンペーン価格!A:C,2,FALSE))</f>
        <v/>
      </c>
      <c r="L108" s="86" t="str">
        <f>IF(J108="","",VLOOKUP(J108,お中元キャンペーン価格!A:C,3,FALSE))</f>
        <v/>
      </c>
      <c r="M108" s="116" t="str">
        <f t="shared" si="5"/>
        <v/>
      </c>
      <c r="N108" s="206" t="str">
        <f>IF(D108="","",VLOOKUP(LEFT(D108,2),北海沖縄!B:C,2,FALSE))</f>
        <v/>
      </c>
      <c r="O108" s="87" t="str">
        <f t="shared" si="6"/>
        <v/>
      </c>
      <c r="P108" s="47"/>
      <c r="Q108" s="72"/>
      <c r="R108" s="70"/>
      <c r="S108" s="134"/>
    </row>
    <row r="109" spans="1:19">
      <c r="A109" s="209">
        <v>96</v>
      </c>
      <c r="B109" s="70"/>
      <c r="C109" s="70"/>
      <c r="D109" s="71"/>
      <c r="E109" s="70"/>
      <c r="F109" s="70"/>
      <c r="G109" s="70"/>
      <c r="H109" s="72"/>
      <c r="I109" s="211" t="str">
        <f t="shared" si="4"/>
        <v/>
      </c>
      <c r="J109" s="114"/>
      <c r="K109" s="205" t="str">
        <f>IF(J109="","",VLOOKUP(J109,お中元キャンペーン価格!A:C,2,FALSE))</f>
        <v/>
      </c>
      <c r="L109" s="86" t="str">
        <f>IF(J109="","",VLOOKUP(J109,お中元キャンペーン価格!A:C,3,FALSE))</f>
        <v/>
      </c>
      <c r="M109" s="116" t="str">
        <f t="shared" si="5"/>
        <v/>
      </c>
      <c r="N109" s="206" t="str">
        <f>IF(D109="","",VLOOKUP(LEFT(D109,2),北海沖縄!B:C,2,FALSE))</f>
        <v/>
      </c>
      <c r="O109" s="87" t="str">
        <f t="shared" si="6"/>
        <v/>
      </c>
      <c r="P109" s="47"/>
      <c r="Q109" s="72"/>
      <c r="R109" s="70"/>
      <c r="S109" s="134"/>
    </row>
    <row r="110" spans="1:19">
      <c r="A110" s="210">
        <v>97</v>
      </c>
      <c r="B110" s="70"/>
      <c r="C110" s="70"/>
      <c r="D110" s="71"/>
      <c r="E110" s="70"/>
      <c r="F110" s="70"/>
      <c r="G110" s="70"/>
      <c r="H110" s="72"/>
      <c r="I110" s="211" t="str">
        <f t="shared" si="4"/>
        <v/>
      </c>
      <c r="J110" s="114"/>
      <c r="K110" s="205" t="str">
        <f>IF(J110="","",VLOOKUP(J110,お中元キャンペーン価格!A:C,2,FALSE))</f>
        <v/>
      </c>
      <c r="L110" s="86" t="str">
        <f>IF(J110="","",VLOOKUP(J110,お中元キャンペーン価格!A:C,3,FALSE))</f>
        <v/>
      </c>
      <c r="M110" s="116" t="str">
        <f t="shared" si="5"/>
        <v/>
      </c>
      <c r="N110" s="206" t="str">
        <f>IF(D110="","",VLOOKUP(LEFT(D110,2),北海沖縄!B:C,2,FALSE))</f>
        <v/>
      </c>
      <c r="O110" s="87" t="str">
        <f t="shared" si="6"/>
        <v/>
      </c>
      <c r="P110" s="47"/>
      <c r="Q110" s="72"/>
      <c r="R110" s="70"/>
      <c r="S110" s="134"/>
    </row>
    <row r="111" spans="1:19">
      <c r="A111" s="209">
        <v>98</v>
      </c>
      <c r="B111" s="70"/>
      <c r="C111" s="70"/>
      <c r="D111" s="71"/>
      <c r="E111" s="70"/>
      <c r="F111" s="70"/>
      <c r="G111" s="70"/>
      <c r="H111" s="72"/>
      <c r="I111" s="211" t="str">
        <f t="shared" si="4"/>
        <v/>
      </c>
      <c r="J111" s="114"/>
      <c r="K111" s="205" t="str">
        <f>IF(J111="","",VLOOKUP(J111,お中元キャンペーン価格!A:C,2,FALSE))</f>
        <v/>
      </c>
      <c r="L111" s="86" t="str">
        <f>IF(J111="","",VLOOKUP(J111,お中元キャンペーン価格!A:C,3,FALSE))</f>
        <v/>
      </c>
      <c r="M111" s="116" t="str">
        <f t="shared" si="5"/>
        <v/>
      </c>
      <c r="N111" s="206" t="str">
        <f>IF(D111="","",VLOOKUP(LEFT(D111,2),北海沖縄!B:C,2,FALSE))</f>
        <v/>
      </c>
      <c r="O111" s="87" t="str">
        <f t="shared" si="6"/>
        <v/>
      </c>
      <c r="P111" s="47"/>
      <c r="Q111" s="72"/>
      <c r="R111" s="70"/>
      <c r="S111" s="134"/>
    </row>
    <row r="112" spans="1:19">
      <c r="A112" s="209">
        <v>99</v>
      </c>
      <c r="B112" s="70"/>
      <c r="C112" s="70"/>
      <c r="D112" s="71"/>
      <c r="E112" s="70"/>
      <c r="F112" s="70"/>
      <c r="G112" s="70"/>
      <c r="H112" s="72"/>
      <c r="I112" s="211" t="str">
        <f t="shared" si="4"/>
        <v/>
      </c>
      <c r="J112" s="114"/>
      <c r="K112" s="205" t="str">
        <f>IF(J112="","",VLOOKUP(J112,お中元キャンペーン価格!A:C,2,FALSE))</f>
        <v/>
      </c>
      <c r="L112" s="86" t="str">
        <f>IF(J112="","",VLOOKUP(J112,お中元キャンペーン価格!A:C,3,FALSE))</f>
        <v/>
      </c>
      <c r="M112" s="116" t="str">
        <f t="shared" si="5"/>
        <v/>
      </c>
      <c r="N112" s="206" t="str">
        <f>IF(D112="","",VLOOKUP(LEFT(D112,2),北海沖縄!B:C,2,FALSE))</f>
        <v/>
      </c>
      <c r="O112" s="87" t="str">
        <f t="shared" si="6"/>
        <v/>
      </c>
      <c r="P112" s="47"/>
      <c r="Q112" s="72"/>
      <c r="R112" s="70"/>
      <c r="S112" s="134"/>
    </row>
    <row r="113" spans="1:19">
      <c r="A113" s="210">
        <v>100</v>
      </c>
      <c r="B113" s="70"/>
      <c r="C113" s="70"/>
      <c r="D113" s="71"/>
      <c r="E113" s="70"/>
      <c r="F113" s="70"/>
      <c r="G113" s="70"/>
      <c r="H113" s="72"/>
      <c r="I113" s="211" t="str">
        <f t="shared" si="4"/>
        <v/>
      </c>
      <c r="J113" s="114"/>
      <c r="K113" s="205" t="str">
        <f>IF(J113="","",VLOOKUP(J113,お中元キャンペーン価格!A:C,2,FALSE))</f>
        <v/>
      </c>
      <c r="L113" s="86" t="str">
        <f>IF(J113="","",VLOOKUP(J113,お中元キャンペーン価格!A:C,3,FALSE))</f>
        <v/>
      </c>
      <c r="M113" s="116" t="str">
        <f t="shared" si="5"/>
        <v/>
      </c>
      <c r="N113" s="206" t="str">
        <f>IF(D113="","",VLOOKUP(LEFT(D113,2),北海沖縄!B:C,2,FALSE))</f>
        <v/>
      </c>
      <c r="O113" s="87" t="str">
        <f t="shared" si="6"/>
        <v/>
      </c>
      <c r="P113" s="47"/>
      <c r="Q113" s="72"/>
      <c r="R113" s="70"/>
      <c r="S113" s="134"/>
    </row>
    <row r="114" spans="1:19">
      <c r="A114" s="209">
        <v>101</v>
      </c>
      <c r="B114" s="70"/>
      <c r="C114" s="70"/>
      <c r="D114" s="71"/>
      <c r="E114" s="70"/>
      <c r="F114" s="70"/>
      <c r="G114" s="70"/>
      <c r="H114" s="72"/>
      <c r="I114" s="211" t="str">
        <f t="shared" si="4"/>
        <v/>
      </c>
      <c r="J114" s="114"/>
      <c r="K114" s="205" t="str">
        <f>IF(J114="","",VLOOKUP(J114,お中元キャンペーン価格!A:C,2,FALSE))</f>
        <v/>
      </c>
      <c r="L114" s="86" t="str">
        <f>IF(J114="","",VLOOKUP(J114,お中元キャンペーン価格!A:C,3,FALSE))</f>
        <v/>
      </c>
      <c r="M114" s="116" t="str">
        <f t="shared" si="5"/>
        <v/>
      </c>
      <c r="N114" s="206" t="str">
        <f>IF(D114="","",VLOOKUP(LEFT(D114,2),北海沖縄!B:C,2,FALSE))</f>
        <v/>
      </c>
      <c r="O114" s="87" t="str">
        <f t="shared" si="6"/>
        <v/>
      </c>
      <c r="P114" s="47"/>
      <c r="Q114" s="72"/>
      <c r="R114" s="70"/>
      <c r="S114" s="134"/>
    </row>
    <row r="115" spans="1:19">
      <c r="A115" s="209">
        <v>102</v>
      </c>
      <c r="B115" s="70"/>
      <c r="C115" s="70"/>
      <c r="D115" s="71"/>
      <c r="E115" s="70"/>
      <c r="F115" s="70"/>
      <c r="G115" s="70"/>
      <c r="H115" s="72"/>
      <c r="I115" s="211" t="str">
        <f t="shared" si="4"/>
        <v/>
      </c>
      <c r="J115" s="114"/>
      <c r="K115" s="205" t="str">
        <f>IF(J115="","",VLOOKUP(J115,お中元キャンペーン価格!A:C,2,FALSE))</f>
        <v/>
      </c>
      <c r="L115" s="86" t="str">
        <f>IF(J115="","",VLOOKUP(J115,お中元キャンペーン価格!A:C,3,FALSE))</f>
        <v/>
      </c>
      <c r="M115" s="116" t="str">
        <f t="shared" si="5"/>
        <v/>
      </c>
      <c r="N115" s="206" t="str">
        <f>IF(D115="","",VLOOKUP(LEFT(D115,2),北海沖縄!B:C,2,FALSE))</f>
        <v/>
      </c>
      <c r="O115" s="87" t="str">
        <f t="shared" si="6"/>
        <v/>
      </c>
      <c r="P115" s="47"/>
      <c r="Q115" s="72"/>
      <c r="R115" s="70"/>
      <c r="S115" s="134"/>
    </row>
    <row r="116" spans="1:19">
      <c r="A116" s="210">
        <v>103</v>
      </c>
      <c r="B116" s="70"/>
      <c r="C116" s="70"/>
      <c r="D116" s="71"/>
      <c r="E116" s="70"/>
      <c r="F116" s="70"/>
      <c r="G116" s="70"/>
      <c r="H116" s="72"/>
      <c r="I116" s="211" t="str">
        <f t="shared" si="4"/>
        <v/>
      </c>
      <c r="J116" s="114"/>
      <c r="K116" s="205" t="str">
        <f>IF(J116="","",VLOOKUP(J116,お中元キャンペーン価格!A:C,2,FALSE))</f>
        <v/>
      </c>
      <c r="L116" s="86" t="str">
        <f>IF(J116="","",VLOOKUP(J116,お中元キャンペーン価格!A:C,3,FALSE))</f>
        <v/>
      </c>
      <c r="M116" s="116" t="str">
        <f t="shared" si="5"/>
        <v/>
      </c>
      <c r="N116" s="206" t="str">
        <f>IF(D116="","",VLOOKUP(LEFT(D116,2),北海沖縄!B:C,2,FALSE))</f>
        <v/>
      </c>
      <c r="O116" s="87" t="str">
        <f t="shared" si="6"/>
        <v/>
      </c>
      <c r="P116" s="47"/>
      <c r="Q116" s="72"/>
      <c r="R116" s="70"/>
      <c r="S116" s="134"/>
    </row>
    <row r="117" spans="1:19">
      <c r="A117" s="209">
        <v>104</v>
      </c>
      <c r="B117" s="70"/>
      <c r="C117" s="70"/>
      <c r="D117" s="71"/>
      <c r="E117" s="70"/>
      <c r="F117" s="70"/>
      <c r="G117" s="70"/>
      <c r="H117" s="72"/>
      <c r="I117" s="211" t="str">
        <f t="shared" si="4"/>
        <v/>
      </c>
      <c r="J117" s="114"/>
      <c r="K117" s="205" t="str">
        <f>IF(J117="","",VLOOKUP(J117,お中元キャンペーン価格!A:C,2,FALSE))</f>
        <v/>
      </c>
      <c r="L117" s="86" t="str">
        <f>IF(J117="","",VLOOKUP(J117,お中元キャンペーン価格!A:C,3,FALSE))</f>
        <v/>
      </c>
      <c r="M117" s="116" t="str">
        <f t="shared" si="5"/>
        <v/>
      </c>
      <c r="N117" s="206" t="str">
        <f>IF(D117="","",VLOOKUP(LEFT(D117,2),北海沖縄!B:C,2,FALSE))</f>
        <v/>
      </c>
      <c r="O117" s="87" t="str">
        <f t="shared" si="6"/>
        <v/>
      </c>
      <c r="P117" s="47"/>
      <c r="Q117" s="72"/>
      <c r="R117" s="70"/>
      <c r="S117" s="134"/>
    </row>
    <row r="118" spans="1:19">
      <c r="A118" s="209">
        <v>105</v>
      </c>
      <c r="B118" s="70"/>
      <c r="C118" s="70"/>
      <c r="D118" s="71"/>
      <c r="E118" s="70"/>
      <c r="F118" s="70"/>
      <c r="G118" s="70"/>
      <c r="H118" s="72"/>
      <c r="I118" s="211" t="str">
        <f t="shared" si="4"/>
        <v/>
      </c>
      <c r="J118" s="114"/>
      <c r="K118" s="205" t="str">
        <f>IF(J118="","",VLOOKUP(J118,お中元キャンペーン価格!A:C,2,FALSE))</f>
        <v/>
      </c>
      <c r="L118" s="86" t="str">
        <f>IF(J118="","",VLOOKUP(J118,お中元キャンペーン価格!A:C,3,FALSE))</f>
        <v/>
      </c>
      <c r="M118" s="116" t="str">
        <f t="shared" si="5"/>
        <v/>
      </c>
      <c r="N118" s="206" t="str">
        <f>IF(D118="","",VLOOKUP(LEFT(D118,2),北海沖縄!B:C,2,FALSE))</f>
        <v/>
      </c>
      <c r="O118" s="87" t="str">
        <f t="shared" si="6"/>
        <v/>
      </c>
      <c r="P118" s="47"/>
      <c r="Q118" s="72"/>
      <c r="R118" s="70"/>
      <c r="S118" s="134"/>
    </row>
    <row r="119" spans="1:19">
      <c r="A119" s="210">
        <v>106</v>
      </c>
      <c r="B119" s="70"/>
      <c r="C119" s="70"/>
      <c r="D119" s="71"/>
      <c r="E119" s="70"/>
      <c r="F119" s="70"/>
      <c r="G119" s="70"/>
      <c r="H119" s="72"/>
      <c r="I119" s="211" t="str">
        <f t="shared" si="4"/>
        <v/>
      </c>
      <c r="J119" s="114"/>
      <c r="K119" s="205" t="str">
        <f>IF(J119="","",VLOOKUP(J119,お中元キャンペーン価格!A:C,2,FALSE))</f>
        <v/>
      </c>
      <c r="L119" s="86" t="str">
        <f>IF(J119="","",VLOOKUP(J119,お中元キャンペーン価格!A:C,3,FALSE))</f>
        <v/>
      </c>
      <c r="M119" s="116" t="str">
        <f t="shared" si="5"/>
        <v/>
      </c>
      <c r="N119" s="206" t="str">
        <f>IF(D119="","",VLOOKUP(LEFT(D119,2),北海沖縄!B:C,2,FALSE))</f>
        <v/>
      </c>
      <c r="O119" s="87" t="str">
        <f t="shared" si="6"/>
        <v/>
      </c>
      <c r="P119" s="47"/>
      <c r="Q119" s="72"/>
      <c r="R119" s="70"/>
      <c r="S119" s="134"/>
    </row>
    <row r="120" spans="1:19">
      <c r="A120" s="209">
        <v>107</v>
      </c>
      <c r="B120" s="70"/>
      <c r="C120" s="70"/>
      <c r="D120" s="71"/>
      <c r="E120" s="70"/>
      <c r="F120" s="70"/>
      <c r="G120" s="70"/>
      <c r="H120" s="72"/>
      <c r="I120" s="211" t="str">
        <f t="shared" si="4"/>
        <v/>
      </c>
      <c r="J120" s="114"/>
      <c r="K120" s="205" t="str">
        <f>IF(J120="","",VLOOKUP(J120,お中元キャンペーン価格!A:C,2,FALSE))</f>
        <v/>
      </c>
      <c r="L120" s="86" t="str">
        <f>IF(J120="","",VLOOKUP(J120,お中元キャンペーン価格!A:C,3,FALSE))</f>
        <v/>
      </c>
      <c r="M120" s="116" t="str">
        <f t="shared" si="5"/>
        <v/>
      </c>
      <c r="N120" s="206" t="str">
        <f>IF(D120="","",VLOOKUP(LEFT(D120,2),北海沖縄!B:C,2,FALSE))</f>
        <v/>
      </c>
      <c r="O120" s="87" t="str">
        <f t="shared" si="6"/>
        <v/>
      </c>
      <c r="P120" s="47"/>
      <c r="Q120" s="72"/>
      <c r="R120" s="70"/>
      <c r="S120" s="134"/>
    </row>
    <row r="121" spans="1:19">
      <c r="A121" s="209">
        <v>108</v>
      </c>
      <c r="B121" s="70"/>
      <c r="C121" s="70"/>
      <c r="D121" s="71"/>
      <c r="E121" s="70"/>
      <c r="F121" s="70"/>
      <c r="G121" s="70"/>
      <c r="H121" s="72"/>
      <c r="I121" s="211" t="str">
        <f t="shared" si="4"/>
        <v/>
      </c>
      <c r="J121" s="114"/>
      <c r="K121" s="205" t="str">
        <f>IF(J121="","",VLOOKUP(J121,お中元キャンペーン価格!A:C,2,FALSE))</f>
        <v/>
      </c>
      <c r="L121" s="86" t="str">
        <f>IF(J121="","",VLOOKUP(J121,お中元キャンペーン価格!A:C,3,FALSE))</f>
        <v/>
      </c>
      <c r="M121" s="116" t="str">
        <f t="shared" si="5"/>
        <v/>
      </c>
      <c r="N121" s="206" t="str">
        <f>IF(D121="","",VLOOKUP(LEFT(D121,2),北海沖縄!B:C,2,FALSE))</f>
        <v/>
      </c>
      <c r="O121" s="87" t="str">
        <f t="shared" si="6"/>
        <v/>
      </c>
      <c r="P121" s="47"/>
      <c r="Q121" s="72"/>
      <c r="R121" s="70"/>
      <c r="S121" s="134"/>
    </row>
    <row r="122" spans="1:19">
      <c r="A122" s="210">
        <v>109</v>
      </c>
      <c r="B122" s="70"/>
      <c r="C122" s="70"/>
      <c r="D122" s="71"/>
      <c r="E122" s="70"/>
      <c r="F122" s="70"/>
      <c r="G122" s="70"/>
      <c r="H122" s="72"/>
      <c r="I122" s="211" t="str">
        <f t="shared" si="4"/>
        <v/>
      </c>
      <c r="J122" s="114"/>
      <c r="K122" s="205" t="str">
        <f>IF(J122="","",VLOOKUP(J122,お中元キャンペーン価格!A:C,2,FALSE))</f>
        <v/>
      </c>
      <c r="L122" s="86" t="str">
        <f>IF(J122="","",VLOOKUP(J122,お中元キャンペーン価格!A:C,3,FALSE))</f>
        <v/>
      </c>
      <c r="M122" s="116" t="str">
        <f t="shared" si="5"/>
        <v/>
      </c>
      <c r="N122" s="206" t="str">
        <f>IF(D122="","",VLOOKUP(LEFT(D122,2),北海沖縄!B:C,2,FALSE))</f>
        <v/>
      </c>
      <c r="O122" s="87" t="str">
        <f t="shared" si="6"/>
        <v/>
      </c>
      <c r="P122" s="47"/>
      <c r="Q122" s="72"/>
      <c r="R122" s="70"/>
      <c r="S122" s="134"/>
    </row>
    <row r="123" spans="1:19">
      <c r="A123" s="209">
        <v>110</v>
      </c>
      <c r="B123" s="70"/>
      <c r="C123" s="70"/>
      <c r="D123" s="71"/>
      <c r="E123" s="70"/>
      <c r="F123" s="70"/>
      <c r="G123" s="70"/>
      <c r="H123" s="72"/>
      <c r="I123" s="211" t="str">
        <f t="shared" si="4"/>
        <v/>
      </c>
      <c r="J123" s="114"/>
      <c r="K123" s="205" t="str">
        <f>IF(J123="","",VLOOKUP(J123,お中元キャンペーン価格!A:C,2,FALSE))</f>
        <v/>
      </c>
      <c r="L123" s="86" t="str">
        <f>IF(J123="","",VLOOKUP(J123,お中元キャンペーン価格!A:C,3,FALSE))</f>
        <v/>
      </c>
      <c r="M123" s="116" t="str">
        <f t="shared" si="5"/>
        <v/>
      </c>
      <c r="N123" s="206" t="str">
        <f>IF(D123="","",VLOOKUP(LEFT(D123,2),北海沖縄!B:C,2,FALSE))</f>
        <v/>
      </c>
      <c r="O123" s="87" t="str">
        <f t="shared" si="6"/>
        <v/>
      </c>
      <c r="P123" s="47"/>
      <c r="Q123" s="72"/>
      <c r="R123" s="70"/>
      <c r="S123" s="134"/>
    </row>
    <row r="124" spans="1:19">
      <c r="A124" s="209">
        <v>111</v>
      </c>
      <c r="B124" s="70"/>
      <c r="C124" s="70"/>
      <c r="D124" s="71"/>
      <c r="E124" s="70"/>
      <c r="F124" s="70"/>
      <c r="G124" s="70"/>
      <c r="H124" s="72"/>
      <c r="I124" s="211" t="str">
        <f t="shared" si="4"/>
        <v/>
      </c>
      <c r="J124" s="114"/>
      <c r="K124" s="205" t="str">
        <f>IF(J124="","",VLOOKUP(J124,お中元キャンペーン価格!A:C,2,FALSE))</f>
        <v/>
      </c>
      <c r="L124" s="86" t="str">
        <f>IF(J124="","",VLOOKUP(J124,お中元キャンペーン価格!A:C,3,FALSE))</f>
        <v/>
      </c>
      <c r="M124" s="116" t="str">
        <f t="shared" si="5"/>
        <v/>
      </c>
      <c r="N124" s="206" t="str">
        <f>IF(D124="","",VLOOKUP(LEFT(D124,2),北海沖縄!B:C,2,FALSE))</f>
        <v/>
      </c>
      <c r="O124" s="87" t="str">
        <f t="shared" si="6"/>
        <v/>
      </c>
      <c r="P124" s="47"/>
      <c r="Q124" s="72"/>
      <c r="R124" s="70"/>
      <c r="S124" s="134"/>
    </row>
    <row r="125" spans="1:19">
      <c r="A125" s="210">
        <v>112</v>
      </c>
      <c r="B125" s="70"/>
      <c r="C125" s="70"/>
      <c r="D125" s="71"/>
      <c r="E125" s="70"/>
      <c r="F125" s="70"/>
      <c r="G125" s="70"/>
      <c r="H125" s="72"/>
      <c r="I125" s="211" t="str">
        <f t="shared" si="4"/>
        <v/>
      </c>
      <c r="J125" s="114"/>
      <c r="K125" s="205" t="str">
        <f>IF(J125="","",VLOOKUP(J125,お中元キャンペーン価格!A:C,2,FALSE))</f>
        <v/>
      </c>
      <c r="L125" s="86" t="str">
        <f>IF(J125="","",VLOOKUP(J125,お中元キャンペーン価格!A:C,3,FALSE))</f>
        <v/>
      </c>
      <c r="M125" s="116" t="str">
        <f t="shared" si="5"/>
        <v/>
      </c>
      <c r="N125" s="206" t="str">
        <f>IF(D125="","",VLOOKUP(LEFT(D125,2),北海沖縄!B:C,2,FALSE))</f>
        <v/>
      </c>
      <c r="O125" s="87" t="str">
        <f t="shared" si="6"/>
        <v/>
      </c>
      <c r="P125" s="47"/>
      <c r="Q125" s="72"/>
      <c r="R125" s="70"/>
      <c r="S125" s="134"/>
    </row>
    <row r="126" spans="1:19">
      <c r="A126" s="209">
        <v>113</v>
      </c>
      <c r="B126" s="70"/>
      <c r="C126" s="70"/>
      <c r="D126" s="71"/>
      <c r="E126" s="70"/>
      <c r="F126" s="70"/>
      <c r="G126" s="70"/>
      <c r="H126" s="72"/>
      <c r="I126" s="211" t="str">
        <f t="shared" si="4"/>
        <v/>
      </c>
      <c r="J126" s="114"/>
      <c r="K126" s="205" t="str">
        <f>IF(J126="","",VLOOKUP(J126,お中元キャンペーン価格!A:C,2,FALSE))</f>
        <v/>
      </c>
      <c r="L126" s="86" t="str">
        <f>IF(J126="","",VLOOKUP(J126,お中元キャンペーン価格!A:C,3,FALSE))</f>
        <v/>
      </c>
      <c r="M126" s="116" t="str">
        <f t="shared" si="5"/>
        <v/>
      </c>
      <c r="N126" s="206" t="str">
        <f>IF(D126="","",VLOOKUP(LEFT(D126,2),北海沖縄!B:C,2,FALSE))</f>
        <v/>
      </c>
      <c r="O126" s="87" t="str">
        <f t="shared" si="6"/>
        <v/>
      </c>
      <c r="P126" s="47"/>
      <c r="Q126" s="72"/>
      <c r="R126" s="70"/>
      <c r="S126" s="134"/>
    </row>
    <row r="127" spans="1:19">
      <c r="A127" s="209">
        <v>114</v>
      </c>
      <c r="B127" s="70"/>
      <c r="C127" s="70"/>
      <c r="D127" s="71"/>
      <c r="E127" s="70"/>
      <c r="F127" s="70"/>
      <c r="G127" s="70"/>
      <c r="H127" s="72"/>
      <c r="I127" s="211" t="str">
        <f t="shared" si="4"/>
        <v/>
      </c>
      <c r="J127" s="114"/>
      <c r="K127" s="205" t="str">
        <f>IF(J127="","",VLOOKUP(J127,お中元キャンペーン価格!A:C,2,FALSE))</f>
        <v/>
      </c>
      <c r="L127" s="86" t="str">
        <f>IF(J127="","",VLOOKUP(J127,お中元キャンペーン価格!A:C,3,FALSE))</f>
        <v/>
      </c>
      <c r="M127" s="116" t="str">
        <f t="shared" si="5"/>
        <v/>
      </c>
      <c r="N127" s="206" t="str">
        <f>IF(D127="","",VLOOKUP(LEFT(D127,2),北海沖縄!B:C,2,FALSE))</f>
        <v/>
      </c>
      <c r="O127" s="87" t="str">
        <f t="shared" si="6"/>
        <v/>
      </c>
      <c r="P127" s="47"/>
      <c r="Q127" s="72"/>
      <c r="R127" s="70"/>
      <c r="S127" s="134"/>
    </row>
    <row r="128" spans="1:19">
      <c r="A128" s="210">
        <v>115</v>
      </c>
      <c r="B128" s="70"/>
      <c r="C128" s="70"/>
      <c r="D128" s="71"/>
      <c r="E128" s="70"/>
      <c r="F128" s="70"/>
      <c r="G128" s="70"/>
      <c r="H128" s="72"/>
      <c r="I128" s="211" t="str">
        <f t="shared" si="4"/>
        <v/>
      </c>
      <c r="J128" s="114"/>
      <c r="K128" s="205" t="str">
        <f>IF(J128="","",VLOOKUP(J128,お中元キャンペーン価格!A:C,2,FALSE))</f>
        <v/>
      </c>
      <c r="L128" s="86" t="str">
        <f>IF(J128="","",VLOOKUP(J128,お中元キャンペーン価格!A:C,3,FALSE))</f>
        <v/>
      </c>
      <c r="M128" s="116" t="str">
        <f t="shared" si="5"/>
        <v/>
      </c>
      <c r="N128" s="206" t="str">
        <f>IF(D128="","",VLOOKUP(LEFT(D128,2),北海沖縄!B:C,2,FALSE))</f>
        <v/>
      </c>
      <c r="O128" s="87" t="str">
        <f t="shared" si="6"/>
        <v/>
      </c>
      <c r="P128" s="47"/>
      <c r="Q128" s="72"/>
      <c r="R128" s="70"/>
      <c r="S128" s="134"/>
    </row>
    <row r="129" spans="1:19">
      <c r="A129" s="209">
        <v>116</v>
      </c>
      <c r="B129" s="70"/>
      <c r="C129" s="70"/>
      <c r="D129" s="71"/>
      <c r="E129" s="70"/>
      <c r="F129" s="70"/>
      <c r="G129" s="70"/>
      <c r="H129" s="72"/>
      <c r="I129" s="211" t="str">
        <f t="shared" si="4"/>
        <v/>
      </c>
      <c r="J129" s="114"/>
      <c r="K129" s="205" t="str">
        <f>IF(J129="","",VLOOKUP(J129,お中元キャンペーン価格!A:C,2,FALSE))</f>
        <v/>
      </c>
      <c r="L129" s="86" t="str">
        <f>IF(J129="","",VLOOKUP(J129,お中元キャンペーン価格!A:C,3,FALSE))</f>
        <v/>
      </c>
      <c r="M129" s="116" t="str">
        <f t="shared" si="5"/>
        <v/>
      </c>
      <c r="N129" s="206" t="str">
        <f>IF(D129="","",VLOOKUP(LEFT(D129,2),北海沖縄!B:C,2,FALSE))</f>
        <v/>
      </c>
      <c r="O129" s="87" t="str">
        <f t="shared" si="6"/>
        <v/>
      </c>
      <c r="P129" s="47"/>
      <c r="Q129" s="72"/>
      <c r="R129" s="70"/>
      <c r="S129" s="134"/>
    </row>
    <row r="130" spans="1:19">
      <c r="A130" s="209">
        <v>117</v>
      </c>
      <c r="B130" s="70"/>
      <c r="C130" s="70"/>
      <c r="D130" s="71"/>
      <c r="E130" s="70"/>
      <c r="F130" s="70"/>
      <c r="G130" s="70"/>
      <c r="H130" s="72"/>
      <c r="I130" s="211" t="str">
        <f t="shared" si="4"/>
        <v/>
      </c>
      <c r="J130" s="114"/>
      <c r="K130" s="205" t="str">
        <f>IF(J130="","",VLOOKUP(J130,お中元キャンペーン価格!A:C,2,FALSE))</f>
        <v/>
      </c>
      <c r="L130" s="86" t="str">
        <f>IF(J130="","",VLOOKUP(J130,お中元キャンペーン価格!A:C,3,FALSE))</f>
        <v/>
      </c>
      <c r="M130" s="116" t="str">
        <f t="shared" si="5"/>
        <v/>
      </c>
      <c r="N130" s="206" t="str">
        <f>IF(D130="","",VLOOKUP(LEFT(D130,2),北海沖縄!B:C,2,FALSE))</f>
        <v/>
      </c>
      <c r="O130" s="87" t="str">
        <f t="shared" si="6"/>
        <v/>
      </c>
      <c r="P130" s="47"/>
      <c r="Q130" s="72"/>
      <c r="R130" s="70"/>
      <c r="S130" s="134"/>
    </row>
    <row r="131" spans="1:19">
      <c r="A131" s="210">
        <v>118</v>
      </c>
      <c r="B131" s="70"/>
      <c r="C131" s="70"/>
      <c r="D131" s="71"/>
      <c r="E131" s="70"/>
      <c r="F131" s="70"/>
      <c r="G131" s="70"/>
      <c r="H131" s="72"/>
      <c r="I131" s="211" t="str">
        <f t="shared" si="4"/>
        <v/>
      </c>
      <c r="J131" s="114"/>
      <c r="K131" s="205" t="str">
        <f>IF(J131="","",VLOOKUP(J131,お中元キャンペーン価格!A:C,2,FALSE))</f>
        <v/>
      </c>
      <c r="L131" s="86" t="str">
        <f>IF(J131="","",VLOOKUP(J131,お中元キャンペーン価格!A:C,3,FALSE))</f>
        <v/>
      </c>
      <c r="M131" s="116" t="str">
        <f t="shared" si="5"/>
        <v/>
      </c>
      <c r="N131" s="206" t="str">
        <f>IF(D131="","",VLOOKUP(LEFT(D131,2),北海沖縄!B:C,2,FALSE))</f>
        <v/>
      </c>
      <c r="O131" s="87" t="str">
        <f t="shared" si="6"/>
        <v/>
      </c>
      <c r="P131" s="47"/>
      <c r="Q131" s="72"/>
      <c r="R131" s="70"/>
      <c r="S131" s="134"/>
    </row>
    <row r="132" spans="1:19">
      <c r="A132" s="209">
        <v>119</v>
      </c>
      <c r="B132" s="70"/>
      <c r="C132" s="70"/>
      <c r="D132" s="71"/>
      <c r="E132" s="70"/>
      <c r="F132" s="70"/>
      <c r="G132" s="70"/>
      <c r="H132" s="72"/>
      <c r="I132" s="211" t="str">
        <f t="shared" si="4"/>
        <v/>
      </c>
      <c r="J132" s="114"/>
      <c r="K132" s="205" t="str">
        <f>IF(J132="","",VLOOKUP(J132,お中元キャンペーン価格!A:C,2,FALSE))</f>
        <v/>
      </c>
      <c r="L132" s="86" t="str">
        <f>IF(J132="","",VLOOKUP(J132,お中元キャンペーン価格!A:C,3,FALSE))</f>
        <v/>
      </c>
      <c r="M132" s="116" t="str">
        <f t="shared" si="5"/>
        <v/>
      </c>
      <c r="N132" s="206" t="str">
        <f>IF(D132="","",VLOOKUP(LEFT(D132,2),北海沖縄!B:C,2,FALSE))</f>
        <v/>
      </c>
      <c r="O132" s="87" t="str">
        <f t="shared" si="6"/>
        <v/>
      </c>
      <c r="P132" s="47"/>
      <c r="Q132" s="72"/>
      <c r="R132" s="70"/>
      <c r="S132" s="134"/>
    </row>
    <row r="133" spans="1:19">
      <c r="A133" s="209">
        <v>120</v>
      </c>
      <c r="B133" s="70"/>
      <c r="C133" s="70"/>
      <c r="D133" s="71"/>
      <c r="E133" s="70"/>
      <c r="F133" s="70"/>
      <c r="G133" s="70"/>
      <c r="H133" s="72"/>
      <c r="I133" s="211" t="str">
        <f t="shared" si="4"/>
        <v/>
      </c>
      <c r="J133" s="114"/>
      <c r="K133" s="205" t="str">
        <f>IF(J133="","",VLOOKUP(J133,お中元キャンペーン価格!A:C,2,FALSE))</f>
        <v/>
      </c>
      <c r="L133" s="86" t="str">
        <f>IF(J133="","",VLOOKUP(J133,お中元キャンペーン価格!A:C,3,FALSE))</f>
        <v/>
      </c>
      <c r="M133" s="116" t="str">
        <f t="shared" si="5"/>
        <v/>
      </c>
      <c r="N133" s="206" t="str">
        <f>IF(D133="","",VLOOKUP(LEFT(D133,2),北海沖縄!B:C,2,FALSE))</f>
        <v/>
      </c>
      <c r="O133" s="87" t="str">
        <f t="shared" si="6"/>
        <v/>
      </c>
      <c r="P133" s="47"/>
      <c r="Q133" s="72"/>
      <c r="R133" s="70"/>
      <c r="S133" s="134"/>
    </row>
    <row r="134" spans="1:19">
      <c r="A134" s="210">
        <v>121</v>
      </c>
      <c r="B134" s="70"/>
      <c r="C134" s="70"/>
      <c r="D134" s="71"/>
      <c r="E134" s="70"/>
      <c r="F134" s="70"/>
      <c r="G134" s="70"/>
      <c r="H134" s="72"/>
      <c r="I134" s="211" t="str">
        <f t="shared" si="4"/>
        <v/>
      </c>
      <c r="J134" s="114"/>
      <c r="K134" s="205" t="str">
        <f>IF(J134="","",VLOOKUP(J134,お中元キャンペーン価格!A:C,2,FALSE))</f>
        <v/>
      </c>
      <c r="L134" s="86" t="str">
        <f>IF(J134="","",VLOOKUP(J134,お中元キャンペーン価格!A:C,3,FALSE))</f>
        <v/>
      </c>
      <c r="M134" s="116" t="str">
        <f t="shared" si="5"/>
        <v/>
      </c>
      <c r="N134" s="206" t="str">
        <f>IF(D134="","",VLOOKUP(LEFT(D134,2),北海沖縄!B:C,2,FALSE))</f>
        <v/>
      </c>
      <c r="O134" s="87" t="str">
        <f t="shared" si="6"/>
        <v/>
      </c>
      <c r="P134" s="47"/>
      <c r="Q134" s="72"/>
      <c r="R134" s="70"/>
      <c r="S134" s="134"/>
    </row>
    <row r="135" spans="1:19">
      <c r="A135" s="209">
        <v>122</v>
      </c>
      <c r="B135" s="70"/>
      <c r="C135" s="70"/>
      <c r="D135" s="71"/>
      <c r="E135" s="70"/>
      <c r="F135" s="70"/>
      <c r="G135" s="70"/>
      <c r="H135" s="72"/>
      <c r="I135" s="211" t="str">
        <f t="shared" si="4"/>
        <v/>
      </c>
      <c r="J135" s="114"/>
      <c r="K135" s="205" t="str">
        <f>IF(J135="","",VLOOKUP(J135,お中元キャンペーン価格!A:C,2,FALSE))</f>
        <v/>
      </c>
      <c r="L135" s="86" t="str">
        <f>IF(J135="","",VLOOKUP(J135,お中元キャンペーン価格!A:C,3,FALSE))</f>
        <v/>
      </c>
      <c r="M135" s="116" t="str">
        <f t="shared" si="5"/>
        <v/>
      </c>
      <c r="N135" s="206" t="str">
        <f>IF(D135="","",VLOOKUP(LEFT(D135,2),北海沖縄!B:C,2,FALSE))</f>
        <v/>
      </c>
      <c r="O135" s="87" t="str">
        <f t="shared" si="6"/>
        <v/>
      </c>
      <c r="P135" s="47"/>
      <c r="Q135" s="72"/>
      <c r="R135" s="70"/>
      <c r="S135" s="134"/>
    </row>
    <row r="136" spans="1:19">
      <c r="A136" s="209">
        <v>123</v>
      </c>
      <c r="B136" s="70"/>
      <c r="C136" s="70"/>
      <c r="D136" s="71"/>
      <c r="E136" s="70"/>
      <c r="F136" s="70"/>
      <c r="G136" s="70"/>
      <c r="H136" s="72"/>
      <c r="I136" s="211" t="str">
        <f t="shared" si="4"/>
        <v/>
      </c>
      <c r="J136" s="114"/>
      <c r="K136" s="205" t="str">
        <f>IF(J136="","",VLOOKUP(J136,お中元キャンペーン価格!A:C,2,FALSE))</f>
        <v/>
      </c>
      <c r="L136" s="86" t="str">
        <f>IF(J136="","",VLOOKUP(J136,お中元キャンペーン価格!A:C,3,FALSE))</f>
        <v/>
      </c>
      <c r="M136" s="116" t="str">
        <f t="shared" si="5"/>
        <v/>
      </c>
      <c r="N136" s="206" t="str">
        <f>IF(D136="","",VLOOKUP(LEFT(D136,2),北海沖縄!B:C,2,FALSE))</f>
        <v/>
      </c>
      <c r="O136" s="87" t="str">
        <f t="shared" si="6"/>
        <v/>
      </c>
      <c r="P136" s="47"/>
      <c r="Q136" s="72"/>
      <c r="R136" s="70"/>
      <c r="S136" s="134"/>
    </row>
    <row r="137" spans="1:19">
      <c r="A137" s="210">
        <v>124</v>
      </c>
      <c r="B137" s="70"/>
      <c r="C137" s="70"/>
      <c r="D137" s="71"/>
      <c r="E137" s="70"/>
      <c r="F137" s="70"/>
      <c r="G137" s="70"/>
      <c r="H137" s="72"/>
      <c r="I137" s="211" t="str">
        <f t="shared" si="4"/>
        <v/>
      </c>
      <c r="J137" s="114"/>
      <c r="K137" s="205" t="str">
        <f>IF(J137="","",VLOOKUP(J137,お中元キャンペーン価格!A:C,2,FALSE))</f>
        <v/>
      </c>
      <c r="L137" s="86" t="str">
        <f>IF(J137="","",VLOOKUP(J137,お中元キャンペーン価格!A:C,3,FALSE))</f>
        <v/>
      </c>
      <c r="M137" s="116" t="str">
        <f t="shared" si="5"/>
        <v/>
      </c>
      <c r="N137" s="206" t="str">
        <f>IF(D137="","",VLOOKUP(LEFT(D137,2),北海沖縄!B:C,2,FALSE))</f>
        <v/>
      </c>
      <c r="O137" s="87" t="str">
        <f t="shared" si="6"/>
        <v/>
      </c>
      <c r="P137" s="47"/>
      <c r="Q137" s="72"/>
      <c r="R137" s="70"/>
      <c r="S137" s="134"/>
    </row>
    <row r="138" spans="1:19">
      <c r="A138" s="209">
        <v>125</v>
      </c>
      <c r="B138" s="70"/>
      <c r="C138" s="70"/>
      <c r="D138" s="71"/>
      <c r="E138" s="70"/>
      <c r="F138" s="70"/>
      <c r="G138" s="70"/>
      <c r="H138" s="72"/>
      <c r="I138" s="211" t="str">
        <f t="shared" si="4"/>
        <v/>
      </c>
      <c r="J138" s="114"/>
      <c r="K138" s="205" t="str">
        <f>IF(J138="","",VLOOKUP(J138,お中元キャンペーン価格!A:C,2,FALSE))</f>
        <v/>
      </c>
      <c r="L138" s="86" t="str">
        <f>IF(J138="","",VLOOKUP(J138,お中元キャンペーン価格!A:C,3,FALSE))</f>
        <v/>
      </c>
      <c r="M138" s="116" t="str">
        <f t="shared" si="5"/>
        <v/>
      </c>
      <c r="N138" s="206" t="str">
        <f>IF(D138="","",VLOOKUP(LEFT(D138,2),北海沖縄!B:C,2,FALSE))</f>
        <v/>
      </c>
      <c r="O138" s="87" t="str">
        <f t="shared" si="6"/>
        <v/>
      </c>
      <c r="P138" s="47"/>
      <c r="Q138" s="72"/>
      <c r="R138" s="70"/>
      <c r="S138" s="134"/>
    </row>
    <row r="139" spans="1:19">
      <c r="A139" s="209">
        <v>126</v>
      </c>
      <c r="B139" s="70"/>
      <c r="C139" s="70"/>
      <c r="D139" s="71"/>
      <c r="E139" s="70"/>
      <c r="F139" s="70"/>
      <c r="G139" s="70"/>
      <c r="H139" s="72"/>
      <c r="I139" s="211" t="str">
        <f t="shared" si="4"/>
        <v/>
      </c>
      <c r="J139" s="114"/>
      <c r="K139" s="205" t="str">
        <f>IF(J139="","",VLOOKUP(J139,お中元キャンペーン価格!A:C,2,FALSE))</f>
        <v/>
      </c>
      <c r="L139" s="86" t="str">
        <f>IF(J139="","",VLOOKUP(J139,お中元キャンペーン価格!A:C,3,FALSE))</f>
        <v/>
      </c>
      <c r="M139" s="116" t="str">
        <f t="shared" si="5"/>
        <v/>
      </c>
      <c r="N139" s="206" t="str">
        <f>IF(D139="","",VLOOKUP(LEFT(D139,2),北海沖縄!B:C,2,FALSE))</f>
        <v/>
      </c>
      <c r="O139" s="87" t="str">
        <f t="shared" si="6"/>
        <v/>
      </c>
      <c r="P139" s="47"/>
      <c r="Q139" s="72"/>
      <c r="R139" s="70"/>
      <c r="S139" s="134"/>
    </row>
    <row r="140" spans="1:19">
      <c r="A140" s="210">
        <v>127</v>
      </c>
      <c r="B140" s="70"/>
      <c r="C140" s="70"/>
      <c r="D140" s="71"/>
      <c r="E140" s="70"/>
      <c r="F140" s="70"/>
      <c r="G140" s="70"/>
      <c r="H140" s="72"/>
      <c r="I140" s="211" t="str">
        <f t="shared" si="4"/>
        <v/>
      </c>
      <c r="J140" s="114"/>
      <c r="K140" s="205" t="str">
        <f>IF(J140="","",VLOOKUP(J140,お中元キャンペーン価格!A:C,2,FALSE))</f>
        <v/>
      </c>
      <c r="L140" s="86" t="str">
        <f>IF(J140="","",VLOOKUP(J140,お中元キャンペーン価格!A:C,3,FALSE))</f>
        <v/>
      </c>
      <c r="M140" s="116" t="str">
        <f t="shared" si="5"/>
        <v/>
      </c>
      <c r="N140" s="206" t="str">
        <f>IF(D140="","",VLOOKUP(LEFT(D140,2),北海沖縄!B:C,2,FALSE))</f>
        <v/>
      </c>
      <c r="O140" s="87" t="str">
        <f t="shared" si="6"/>
        <v/>
      </c>
      <c r="P140" s="47"/>
      <c r="Q140" s="72"/>
      <c r="R140" s="70"/>
      <c r="S140" s="134"/>
    </row>
    <row r="141" spans="1:19">
      <c r="A141" s="209">
        <v>128</v>
      </c>
      <c r="B141" s="70"/>
      <c r="C141" s="70"/>
      <c r="D141" s="71"/>
      <c r="E141" s="70"/>
      <c r="F141" s="70"/>
      <c r="G141" s="70"/>
      <c r="H141" s="72"/>
      <c r="I141" s="211" t="str">
        <f t="shared" si="4"/>
        <v/>
      </c>
      <c r="J141" s="114"/>
      <c r="K141" s="205" t="str">
        <f>IF(J141="","",VLOOKUP(J141,お中元キャンペーン価格!A:C,2,FALSE))</f>
        <v/>
      </c>
      <c r="L141" s="86" t="str">
        <f>IF(J141="","",VLOOKUP(J141,お中元キャンペーン価格!A:C,3,FALSE))</f>
        <v/>
      </c>
      <c r="M141" s="116" t="str">
        <f t="shared" si="5"/>
        <v/>
      </c>
      <c r="N141" s="206" t="str">
        <f>IF(D141="","",VLOOKUP(LEFT(D141,2),北海沖縄!B:C,2,FALSE))</f>
        <v/>
      </c>
      <c r="O141" s="87" t="str">
        <f t="shared" si="6"/>
        <v/>
      </c>
      <c r="P141" s="47"/>
      <c r="Q141" s="72"/>
      <c r="R141" s="70"/>
      <c r="S141" s="134"/>
    </row>
    <row r="142" spans="1:19">
      <c r="A142" s="209">
        <v>129</v>
      </c>
      <c r="B142" s="70"/>
      <c r="C142" s="70"/>
      <c r="D142" s="71"/>
      <c r="E142" s="70"/>
      <c r="F142" s="70"/>
      <c r="G142" s="70"/>
      <c r="H142" s="72"/>
      <c r="I142" s="211" t="str">
        <f t="shared" si="4"/>
        <v/>
      </c>
      <c r="J142" s="114"/>
      <c r="K142" s="205" t="str">
        <f>IF(J142="","",VLOOKUP(J142,お中元キャンペーン価格!A:C,2,FALSE))</f>
        <v/>
      </c>
      <c r="L142" s="86" t="str">
        <f>IF(J142="","",VLOOKUP(J142,お中元キャンペーン価格!A:C,3,FALSE))</f>
        <v/>
      </c>
      <c r="M142" s="116" t="str">
        <f t="shared" si="5"/>
        <v/>
      </c>
      <c r="N142" s="206" t="str">
        <f>IF(D142="","",VLOOKUP(LEFT(D142,2),北海沖縄!B:C,2,FALSE))</f>
        <v/>
      </c>
      <c r="O142" s="87" t="str">
        <f t="shared" si="6"/>
        <v/>
      </c>
      <c r="P142" s="47"/>
      <c r="Q142" s="72"/>
      <c r="R142" s="70"/>
      <c r="S142" s="134"/>
    </row>
    <row r="143" spans="1:19">
      <c r="A143" s="210">
        <v>130</v>
      </c>
      <c r="B143" s="70"/>
      <c r="C143" s="70"/>
      <c r="D143" s="71"/>
      <c r="E143" s="70"/>
      <c r="F143" s="70"/>
      <c r="G143" s="70"/>
      <c r="H143" s="72"/>
      <c r="I143" s="211" t="str">
        <f t="shared" ref="I143:I173" si="7">IF(H143&lt;&gt;"","様","")</f>
        <v/>
      </c>
      <c r="J143" s="114"/>
      <c r="K143" s="205" t="str">
        <f>IF(J143="","",VLOOKUP(J143,お中元キャンペーン価格!A:C,2,FALSE))</f>
        <v/>
      </c>
      <c r="L143" s="86" t="str">
        <f>IF(J143="","",VLOOKUP(J143,お中元キャンペーン価格!A:C,3,FALSE))</f>
        <v/>
      </c>
      <c r="M143" s="116" t="str">
        <f t="shared" ref="M143:M173" si="8">IF(D143&lt;&gt;"","1","")</f>
        <v/>
      </c>
      <c r="N143" s="206" t="str">
        <f>IF(D143="","",VLOOKUP(LEFT(D143,2),北海沖縄!B:C,2,FALSE))</f>
        <v/>
      </c>
      <c r="O143" s="87" t="str">
        <f t="shared" ref="O143:O173" si="9">IF(L143="","",(L143*M143+N143))</f>
        <v/>
      </c>
      <c r="P143" s="47"/>
      <c r="Q143" s="72"/>
      <c r="R143" s="70"/>
      <c r="S143" s="134"/>
    </row>
    <row r="144" spans="1:19">
      <c r="A144" s="209">
        <v>131</v>
      </c>
      <c r="B144" s="70"/>
      <c r="C144" s="70"/>
      <c r="D144" s="71"/>
      <c r="E144" s="70"/>
      <c r="F144" s="70"/>
      <c r="G144" s="70"/>
      <c r="H144" s="72"/>
      <c r="I144" s="211" t="str">
        <f t="shared" si="7"/>
        <v/>
      </c>
      <c r="J144" s="114"/>
      <c r="K144" s="205" t="str">
        <f>IF(J144="","",VLOOKUP(J144,お中元キャンペーン価格!A:C,2,FALSE))</f>
        <v/>
      </c>
      <c r="L144" s="86" t="str">
        <f>IF(J144="","",VLOOKUP(J144,お中元キャンペーン価格!A:C,3,FALSE))</f>
        <v/>
      </c>
      <c r="M144" s="116" t="str">
        <f t="shared" si="8"/>
        <v/>
      </c>
      <c r="N144" s="206" t="str">
        <f>IF(D144="","",VLOOKUP(LEFT(D144,2),北海沖縄!B:C,2,FALSE))</f>
        <v/>
      </c>
      <c r="O144" s="87" t="str">
        <f t="shared" si="9"/>
        <v/>
      </c>
      <c r="P144" s="47"/>
      <c r="Q144" s="72"/>
      <c r="R144" s="70"/>
      <c r="S144" s="134"/>
    </row>
    <row r="145" spans="1:19">
      <c r="A145" s="209">
        <v>132</v>
      </c>
      <c r="B145" s="70"/>
      <c r="C145" s="70"/>
      <c r="D145" s="71"/>
      <c r="E145" s="70"/>
      <c r="F145" s="70"/>
      <c r="G145" s="70"/>
      <c r="H145" s="72"/>
      <c r="I145" s="211" t="str">
        <f t="shared" si="7"/>
        <v/>
      </c>
      <c r="J145" s="114"/>
      <c r="K145" s="205" t="str">
        <f>IF(J145="","",VLOOKUP(J145,お中元キャンペーン価格!A:C,2,FALSE))</f>
        <v/>
      </c>
      <c r="L145" s="86" t="str">
        <f>IF(J145="","",VLOOKUP(J145,お中元キャンペーン価格!A:C,3,FALSE))</f>
        <v/>
      </c>
      <c r="M145" s="116" t="str">
        <f t="shared" si="8"/>
        <v/>
      </c>
      <c r="N145" s="206" t="str">
        <f>IF(D145="","",VLOOKUP(LEFT(D145,2),北海沖縄!B:C,2,FALSE))</f>
        <v/>
      </c>
      <c r="O145" s="87" t="str">
        <f t="shared" si="9"/>
        <v/>
      </c>
      <c r="P145" s="47"/>
      <c r="Q145" s="72"/>
      <c r="R145" s="70"/>
      <c r="S145" s="134"/>
    </row>
    <row r="146" spans="1:19">
      <c r="A146" s="210">
        <v>133</v>
      </c>
      <c r="B146" s="70"/>
      <c r="C146" s="70"/>
      <c r="D146" s="71"/>
      <c r="E146" s="70"/>
      <c r="F146" s="70"/>
      <c r="G146" s="70"/>
      <c r="H146" s="72"/>
      <c r="I146" s="211" t="str">
        <f t="shared" si="7"/>
        <v/>
      </c>
      <c r="J146" s="114"/>
      <c r="K146" s="205" t="str">
        <f>IF(J146="","",VLOOKUP(J146,お中元キャンペーン価格!A:C,2,FALSE))</f>
        <v/>
      </c>
      <c r="L146" s="86" t="str">
        <f>IF(J146="","",VLOOKUP(J146,お中元キャンペーン価格!A:C,3,FALSE))</f>
        <v/>
      </c>
      <c r="M146" s="116" t="str">
        <f t="shared" si="8"/>
        <v/>
      </c>
      <c r="N146" s="206" t="str">
        <f>IF(D146="","",VLOOKUP(LEFT(D146,2),北海沖縄!B:C,2,FALSE))</f>
        <v/>
      </c>
      <c r="O146" s="87" t="str">
        <f t="shared" si="9"/>
        <v/>
      </c>
      <c r="P146" s="47"/>
      <c r="Q146" s="72"/>
      <c r="R146" s="70"/>
      <c r="S146" s="134"/>
    </row>
    <row r="147" spans="1:19">
      <c r="A147" s="209">
        <v>134</v>
      </c>
      <c r="B147" s="70"/>
      <c r="C147" s="70"/>
      <c r="D147" s="71"/>
      <c r="E147" s="70"/>
      <c r="F147" s="70"/>
      <c r="G147" s="70"/>
      <c r="H147" s="72"/>
      <c r="I147" s="211" t="str">
        <f t="shared" si="7"/>
        <v/>
      </c>
      <c r="J147" s="114"/>
      <c r="K147" s="205" t="str">
        <f>IF(J147="","",VLOOKUP(J147,お中元キャンペーン価格!A:C,2,FALSE))</f>
        <v/>
      </c>
      <c r="L147" s="86" t="str">
        <f>IF(J147="","",VLOOKUP(J147,お中元キャンペーン価格!A:C,3,FALSE))</f>
        <v/>
      </c>
      <c r="M147" s="116" t="str">
        <f t="shared" si="8"/>
        <v/>
      </c>
      <c r="N147" s="206" t="str">
        <f>IF(D147="","",VLOOKUP(LEFT(D147,2),北海沖縄!B:C,2,FALSE))</f>
        <v/>
      </c>
      <c r="O147" s="87" t="str">
        <f t="shared" si="9"/>
        <v/>
      </c>
      <c r="P147" s="47"/>
      <c r="Q147" s="72"/>
      <c r="R147" s="70"/>
      <c r="S147" s="134"/>
    </row>
    <row r="148" spans="1:19">
      <c r="A148" s="209">
        <v>135</v>
      </c>
      <c r="B148" s="70"/>
      <c r="C148" s="70"/>
      <c r="D148" s="71"/>
      <c r="E148" s="70"/>
      <c r="F148" s="70"/>
      <c r="G148" s="70"/>
      <c r="H148" s="72"/>
      <c r="I148" s="211" t="str">
        <f t="shared" si="7"/>
        <v/>
      </c>
      <c r="J148" s="114"/>
      <c r="K148" s="205" t="str">
        <f>IF(J148="","",VLOOKUP(J148,お中元キャンペーン価格!A:C,2,FALSE))</f>
        <v/>
      </c>
      <c r="L148" s="86" t="str">
        <f>IF(J148="","",VLOOKUP(J148,お中元キャンペーン価格!A:C,3,FALSE))</f>
        <v/>
      </c>
      <c r="M148" s="116" t="str">
        <f t="shared" si="8"/>
        <v/>
      </c>
      <c r="N148" s="206" t="str">
        <f>IF(D148="","",VLOOKUP(LEFT(D148,2),北海沖縄!B:C,2,FALSE))</f>
        <v/>
      </c>
      <c r="O148" s="87" t="str">
        <f t="shared" si="9"/>
        <v/>
      </c>
      <c r="P148" s="47"/>
      <c r="Q148" s="72"/>
      <c r="R148" s="70"/>
      <c r="S148" s="134"/>
    </row>
    <row r="149" spans="1:19">
      <c r="A149" s="210">
        <v>136</v>
      </c>
      <c r="B149" s="70"/>
      <c r="C149" s="70"/>
      <c r="D149" s="71"/>
      <c r="E149" s="70"/>
      <c r="F149" s="70"/>
      <c r="G149" s="70"/>
      <c r="H149" s="72"/>
      <c r="I149" s="211" t="str">
        <f t="shared" si="7"/>
        <v/>
      </c>
      <c r="J149" s="114"/>
      <c r="K149" s="205" t="str">
        <f>IF(J149="","",VLOOKUP(J149,お中元キャンペーン価格!A:C,2,FALSE))</f>
        <v/>
      </c>
      <c r="L149" s="86" t="str">
        <f>IF(J149="","",VLOOKUP(J149,お中元キャンペーン価格!A:C,3,FALSE))</f>
        <v/>
      </c>
      <c r="M149" s="116" t="str">
        <f t="shared" si="8"/>
        <v/>
      </c>
      <c r="N149" s="206" t="str">
        <f>IF(D149="","",VLOOKUP(LEFT(D149,2),北海沖縄!B:C,2,FALSE))</f>
        <v/>
      </c>
      <c r="O149" s="87" t="str">
        <f t="shared" si="9"/>
        <v/>
      </c>
      <c r="P149" s="47"/>
      <c r="Q149" s="72"/>
      <c r="R149" s="70"/>
      <c r="S149" s="134"/>
    </row>
    <row r="150" spans="1:19">
      <c r="A150" s="209">
        <v>137</v>
      </c>
      <c r="B150" s="70"/>
      <c r="C150" s="70"/>
      <c r="D150" s="71"/>
      <c r="E150" s="70"/>
      <c r="F150" s="70"/>
      <c r="G150" s="70"/>
      <c r="H150" s="72"/>
      <c r="I150" s="211" t="str">
        <f t="shared" si="7"/>
        <v/>
      </c>
      <c r="J150" s="114"/>
      <c r="K150" s="205" t="str">
        <f>IF(J150="","",VLOOKUP(J150,お中元キャンペーン価格!A:C,2,FALSE))</f>
        <v/>
      </c>
      <c r="L150" s="86" t="str">
        <f>IF(J150="","",VLOOKUP(J150,お中元キャンペーン価格!A:C,3,FALSE))</f>
        <v/>
      </c>
      <c r="M150" s="116" t="str">
        <f t="shared" si="8"/>
        <v/>
      </c>
      <c r="N150" s="206" t="str">
        <f>IF(D150="","",VLOOKUP(LEFT(D150,2),北海沖縄!B:C,2,FALSE))</f>
        <v/>
      </c>
      <c r="O150" s="87" t="str">
        <f t="shared" si="9"/>
        <v/>
      </c>
      <c r="P150" s="47"/>
      <c r="Q150" s="72"/>
      <c r="R150" s="70"/>
      <c r="S150" s="134"/>
    </row>
    <row r="151" spans="1:19">
      <c r="A151" s="209">
        <v>138</v>
      </c>
      <c r="B151" s="70"/>
      <c r="C151" s="70"/>
      <c r="D151" s="71"/>
      <c r="E151" s="70"/>
      <c r="F151" s="70"/>
      <c r="G151" s="70"/>
      <c r="H151" s="72"/>
      <c r="I151" s="211" t="str">
        <f t="shared" si="7"/>
        <v/>
      </c>
      <c r="J151" s="114"/>
      <c r="K151" s="205" t="str">
        <f>IF(J151="","",VLOOKUP(J151,お中元キャンペーン価格!A:C,2,FALSE))</f>
        <v/>
      </c>
      <c r="L151" s="86" t="str">
        <f>IF(J151="","",VLOOKUP(J151,お中元キャンペーン価格!A:C,3,FALSE))</f>
        <v/>
      </c>
      <c r="M151" s="116" t="str">
        <f t="shared" si="8"/>
        <v/>
      </c>
      <c r="N151" s="206" t="str">
        <f>IF(D151="","",VLOOKUP(LEFT(D151,2),北海沖縄!B:C,2,FALSE))</f>
        <v/>
      </c>
      <c r="O151" s="87" t="str">
        <f t="shared" si="9"/>
        <v/>
      </c>
      <c r="P151" s="47"/>
      <c r="Q151" s="72"/>
      <c r="R151" s="70"/>
      <c r="S151" s="134"/>
    </row>
    <row r="152" spans="1:19">
      <c r="A152" s="210">
        <v>139</v>
      </c>
      <c r="B152" s="70"/>
      <c r="C152" s="70"/>
      <c r="D152" s="71"/>
      <c r="E152" s="70"/>
      <c r="F152" s="70"/>
      <c r="G152" s="70"/>
      <c r="H152" s="72"/>
      <c r="I152" s="211" t="str">
        <f t="shared" si="7"/>
        <v/>
      </c>
      <c r="J152" s="114"/>
      <c r="K152" s="205" t="str">
        <f>IF(J152="","",VLOOKUP(J152,お中元キャンペーン価格!A:C,2,FALSE))</f>
        <v/>
      </c>
      <c r="L152" s="86" t="str">
        <f>IF(J152="","",VLOOKUP(J152,お中元キャンペーン価格!A:C,3,FALSE))</f>
        <v/>
      </c>
      <c r="M152" s="116" t="str">
        <f t="shared" si="8"/>
        <v/>
      </c>
      <c r="N152" s="206" t="str">
        <f>IF(D152="","",VLOOKUP(LEFT(D152,2),北海沖縄!B:C,2,FALSE))</f>
        <v/>
      </c>
      <c r="O152" s="87" t="str">
        <f t="shared" si="9"/>
        <v/>
      </c>
      <c r="P152" s="47"/>
      <c r="Q152" s="72"/>
      <c r="R152" s="70"/>
      <c r="S152" s="134"/>
    </row>
    <row r="153" spans="1:19">
      <c r="A153" s="210">
        <v>140</v>
      </c>
      <c r="B153" s="70"/>
      <c r="C153" s="70"/>
      <c r="D153" s="71"/>
      <c r="E153" s="70"/>
      <c r="F153" s="70"/>
      <c r="G153" s="70"/>
      <c r="H153" s="72"/>
      <c r="I153" s="211" t="str">
        <f t="shared" si="7"/>
        <v/>
      </c>
      <c r="J153" s="114"/>
      <c r="K153" s="205" t="str">
        <f>IF(J153="","",VLOOKUP(J153,お中元キャンペーン価格!A:C,2,FALSE))</f>
        <v/>
      </c>
      <c r="L153" s="86" t="str">
        <f>IF(J153="","",VLOOKUP(J153,お中元キャンペーン価格!A:C,3,FALSE))</f>
        <v/>
      </c>
      <c r="M153" s="116" t="str">
        <f t="shared" si="8"/>
        <v/>
      </c>
      <c r="N153" s="206" t="str">
        <f>IF(D153="","",VLOOKUP(LEFT(D153,2),北海沖縄!B:C,2,FALSE))</f>
        <v/>
      </c>
      <c r="O153" s="87" t="str">
        <f t="shared" si="9"/>
        <v/>
      </c>
      <c r="P153" s="47"/>
      <c r="Q153" s="72"/>
      <c r="R153" s="70"/>
      <c r="S153" s="134"/>
    </row>
    <row r="154" spans="1:19">
      <c r="A154" s="209">
        <v>141</v>
      </c>
      <c r="B154" s="70"/>
      <c r="C154" s="70"/>
      <c r="D154" s="71"/>
      <c r="E154" s="70"/>
      <c r="F154" s="70"/>
      <c r="G154" s="70"/>
      <c r="H154" s="72"/>
      <c r="I154" s="211" t="str">
        <f t="shared" si="7"/>
        <v/>
      </c>
      <c r="J154" s="114"/>
      <c r="K154" s="205" t="str">
        <f>IF(J154="","",VLOOKUP(J154,お中元キャンペーン価格!A:C,2,FALSE))</f>
        <v/>
      </c>
      <c r="L154" s="86" t="str">
        <f>IF(J154="","",VLOOKUP(J154,お中元キャンペーン価格!A:C,3,FALSE))</f>
        <v/>
      </c>
      <c r="M154" s="116" t="str">
        <f t="shared" si="8"/>
        <v/>
      </c>
      <c r="N154" s="206" t="str">
        <f>IF(D154="","",VLOOKUP(LEFT(D154,2),北海沖縄!B:C,2,FALSE))</f>
        <v/>
      </c>
      <c r="O154" s="87" t="str">
        <f t="shared" si="9"/>
        <v/>
      </c>
      <c r="P154" s="47"/>
      <c r="Q154" s="72"/>
      <c r="R154" s="70"/>
      <c r="S154" s="134"/>
    </row>
    <row r="155" spans="1:19">
      <c r="A155" s="210">
        <v>142</v>
      </c>
      <c r="B155" s="70"/>
      <c r="C155" s="70"/>
      <c r="D155" s="71"/>
      <c r="E155" s="70"/>
      <c r="F155" s="70"/>
      <c r="G155" s="70"/>
      <c r="H155" s="72"/>
      <c r="I155" s="211" t="str">
        <f t="shared" si="7"/>
        <v/>
      </c>
      <c r="J155" s="114"/>
      <c r="K155" s="205" t="str">
        <f>IF(J155="","",VLOOKUP(J155,お中元キャンペーン価格!A:C,2,FALSE))</f>
        <v/>
      </c>
      <c r="L155" s="86" t="str">
        <f>IF(J155="","",VLOOKUP(J155,お中元キャンペーン価格!A:C,3,FALSE))</f>
        <v/>
      </c>
      <c r="M155" s="116" t="str">
        <f t="shared" si="8"/>
        <v/>
      </c>
      <c r="N155" s="206" t="str">
        <f>IF(D155="","",VLOOKUP(LEFT(D155,2),北海沖縄!B:C,2,FALSE))</f>
        <v/>
      </c>
      <c r="O155" s="87" t="str">
        <f t="shared" si="9"/>
        <v/>
      </c>
      <c r="P155" s="47"/>
      <c r="Q155" s="72"/>
      <c r="R155" s="70"/>
      <c r="S155" s="134"/>
    </row>
    <row r="156" spans="1:19">
      <c r="A156" s="209">
        <v>143</v>
      </c>
      <c r="B156" s="70"/>
      <c r="C156" s="70"/>
      <c r="D156" s="71"/>
      <c r="E156" s="70"/>
      <c r="F156" s="70"/>
      <c r="G156" s="70"/>
      <c r="H156" s="72"/>
      <c r="I156" s="211" t="str">
        <f t="shared" si="7"/>
        <v/>
      </c>
      <c r="J156" s="114"/>
      <c r="K156" s="205" t="str">
        <f>IF(J156="","",VLOOKUP(J156,お中元キャンペーン価格!A:C,2,FALSE))</f>
        <v/>
      </c>
      <c r="L156" s="86" t="str">
        <f>IF(J156="","",VLOOKUP(J156,お中元キャンペーン価格!A:C,3,FALSE))</f>
        <v/>
      </c>
      <c r="M156" s="116" t="str">
        <f t="shared" si="8"/>
        <v/>
      </c>
      <c r="N156" s="206" t="str">
        <f>IF(D156="","",VLOOKUP(LEFT(D156,2),北海沖縄!B:C,2,FALSE))</f>
        <v/>
      </c>
      <c r="O156" s="87" t="str">
        <f t="shared" si="9"/>
        <v/>
      </c>
      <c r="P156" s="47"/>
      <c r="Q156" s="72"/>
      <c r="R156" s="70"/>
      <c r="S156" s="134"/>
    </row>
    <row r="157" spans="1:19">
      <c r="A157" s="209">
        <v>144</v>
      </c>
      <c r="B157" s="70"/>
      <c r="C157" s="70"/>
      <c r="D157" s="71"/>
      <c r="E157" s="70"/>
      <c r="F157" s="70"/>
      <c r="G157" s="70"/>
      <c r="H157" s="72"/>
      <c r="I157" s="211" t="str">
        <f t="shared" si="7"/>
        <v/>
      </c>
      <c r="J157" s="114"/>
      <c r="K157" s="205" t="str">
        <f>IF(J157="","",VLOOKUP(J157,お中元キャンペーン価格!A:C,2,FALSE))</f>
        <v/>
      </c>
      <c r="L157" s="86" t="str">
        <f>IF(J157="","",VLOOKUP(J157,お中元キャンペーン価格!A:C,3,FALSE))</f>
        <v/>
      </c>
      <c r="M157" s="116" t="str">
        <f t="shared" si="8"/>
        <v/>
      </c>
      <c r="N157" s="206" t="str">
        <f>IF(D157="","",VLOOKUP(LEFT(D157,2),北海沖縄!B:C,2,FALSE))</f>
        <v/>
      </c>
      <c r="O157" s="87" t="str">
        <f t="shared" si="9"/>
        <v/>
      </c>
      <c r="P157" s="47"/>
      <c r="Q157" s="72"/>
      <c r="R157" s="70"/>
      <c r="S157" s="134"/>
    </row>
    <row r="158" spans="1:19">
      <c r="A158" s="210">
        <v>145</v>
      </c>
      <c r="B158" s="70"/>
      <c r="C158" s="70"/>
      <c r="D158" s="71"/>
      <c r="E158" s="70"/>
      <c r="F158" s="70"/>
      <c r="G158" s="70"/>
      <c r="H158" s="72"/>
      <c r="I158" s="211" t="str">
        <f t="shared" si="7"/>
        <v/>
      </c>
      <c r="J158" s="114"/>
      <c r="K158" s="205" t="str">
        <f>IF(J158="","",VLOOKUP(J158,お中元キャンペーン価格!A:C,2,FALSE))</f>
        <v/>
      </c>
      <c r="L158" s="86" t="str">
        <f>IF(J158="","",VLOOKUP(J158,お中元キャンペーン価格!A:C,3,FALSE))</f>
        <v/>
      </c>
      <c r="M158" s="116" t="str">
        <f t="shared" si="8"/>
        <v/>
      </c>
      <c r="N158" s="206" t="str">
        <f>IF(D158="","",VLOOKUP(LEFT(D158,2),北海沖縄!B:C,2,FALSE))</f>
        <v/>
      </c>
      <c r="O158" s="87" t="str">
        <f t="shared" si="9"/>
        <v/>
      </c>
      <c r="P158" s="47"/>
      <c r="Q158" s="72"/>
      <c r="R158" s="70"/>
      <c r="S158" s="134"/>
    </row>
    <row r="159" spans="1:19">
      <c r="A159" s="209">
        <v>146</v>
      </c>
      <c r="B159" s="70"/>
      <c r="C159" s="70"/>
      <c r="D159" s="71"/>
      <c r="E159" s="70"/>
      <c r="F159" s="70"/>
      <c r="G159" s="70"/>
      <c r="H159" s="72"/>
      <c r="I159" s="211" t="str">
        <f t="shared" si="7"/>
        <v/>
      </c>
      <c r="J159" s="114"/>
      <c r="K159" s="205" t="str">
        <f>IF(J159="","",VLOOKUP(J159,お中元キャンペーン価格!A:C,2,FALSE))</f>
        <v/>
      </c>
      <c r="L159" s="86" t="str">
        <f>IF(J159="","",VLOOKUP(J159,お中元キャンペーン価格!A:C,3,FALSE))</f>
        <v/>
      </c>
      <c r="M159" s="116" t="str">
        <f t="shared" si="8"/>
        <v/>
      </c>
      <c r="N159" s="206" t="str">
        <f>IF(D159="","",VLOOKUP(LEFT(D159,2),北海沖縄!B:C,2,FALSE))</f>
        <v/>
      </c>
      <c r="O159" s="87" t="str">
        <f t="shared" si="9"/>
        <v/>
      </c>
      <c r="P159" s="47"/>
      <c r="Q159" s="72"/>
      <c r="R159" s="70"/>
      <c r="S159" s="134"/>
    </row>
    <row r="160" spans="1:19">
      <c r="A160" s="209">
        <v>147</v>
      </c>
      <c r="B160" s="70"/>
      <c r="C160" s="70"/>
      <c r="D160" s="71"/>
      <c r="E160" s="70"/>
      <c r="F160" s="70"/>
      <c r="G160" s="70"/>
      <c r="H160" s="72"/>
      <c r="I160" s="211" t="str">
        <f t="shared" si="7"/>
        <v/>
      </c>
      <c r="J160" s="114"/>
      <c r="K160" s="205" t="str">
        <f>IF(J160="","",VLOOKUP(J160,お中元キャンペーン価格!A:C,2,FALSE))</f>
        <v/>
      </c>
      <c r="L160" s="86" t="str">
        <f>IF(J160="","",VLOOKUP(J160,お中元キャンペーン価格!A:C,3,FALSE))</f>
        <v/>
      </c>
      <c r="M160" s="116" t="str">
        <f t="shared" si="8"/>
        <v/>
      </c>
      <c r="N160" s="206" t="str">
        <f>IF(D160="","",VLOOKUP(LEFT(D160,2),北海沖縄!B:C,2,FALSE))</f>
        <v/>
      </c>
      <c r="O160" s="87" t="str">
        <f t="shared" si="9"/>
        <v/>
      </c>
      <c r="P160" s="47"/>
      <c r="Q160" s="72"/>
      <c r="R160" s="70"/>
      <c r="S160" s="134"/>
    </row>
    <row r="161" spans="1:19">
      <c r="A161" s="210">
        <v>148</v>
      </c>
      <c r="B161" s="70"/>
      <c r="C161" s="70"/>
      <c r="D161" s="71"/>
      <c r="E161" s="70"/>
      <c r="F161" s="70"/>
      <c r="G161" s="70"/>
      <c r="H161" s="72"/>
      <c r="I161" s="211" t="str">
        <f t="shared" si="7"/>
        <v/>
      </c>
      <c r="J161" s="114"/>
      <c r="K161" s="205" t="str">
        <f>IF(J161="","",VLOOKUP(J161,お中元キャンペーン価格!A:C,2,FALSE))</f>
        <v/>
      </c>
      <c r="L161" s="86" t="str">
        <f>IF(J161="","",VLOOKUP(J161,お中元キャンペーン価格!A:C,3,FALSE))</f>
        <v/>
      </c>
      <c r="M161" s="116" t="str">
        <f t="shared" si="8"/>
        <v/>
      </c>
      <c r="N161" s="206" t="str">
        <f>IF(D161="","",VLOOKUP(LEFT(D161,2),北海沖縄!B:C,2,FALSE))</f>
        <v/>
      </c>
      <c r="O161" s="87" t="str">
        <f t="shared" si="9"/>
        <v/>
      </c>
      <c r="P161" s="47"/>
      <c r="Q161" s="72"/>
      <c r="R161" s="70"/>
      <c r="S161" s="134"/>
    </row>
    <row r="162" spans="1:19">
      <c r="A162" s="209">
        <v>149</v>
      </c>
      <c r="B162" s="70"/>
      <c r="C162" s="70"/>
      <c r="D162" s="71"/>
      <c r="E162" s="70"/>
      <c r="F162" s="70"/>
      <c r="G162" s="70"/>
      <c r="H162" s="72"/>
      <c r="I162" s="211" t="str">
        <f t="shared" si="7"/>
        <v/>
      </c>
      <c r="J162" s="114"/>
      <c r="K162" s="205" t="str">
        <f>IF(J162="","",VLOOKUP(J162,お中元キャンペーン価格!A:C,2,FALSE))</f>
        <v/>
      </c>
      <c r="L162" s="86" t="str">
        <f>IF(J162="","",VLOOKUP(J162,お中元キャンペーン価格!A:C,3,FALSE))</f>
        <v/>
      </c>
      <c r="M162" s="116" t="str">
        <f t="shared" si="8"/>
        <v/>
      </c>
      <c r="N162" s="206" t="str">
        <f>IF(D162="","",VLOOKUP(LEFT(D162,2),北海沖縄!B:C,2,FALSE))</f>
        <v/>
      </c>
      <c r="O162" s="87" t="str">
        <f t="shared" si="9"/>
        <v/>
      </c>
      <c r="P162" s="47"/>
      <c r="Q162" s="72"/>
      <c r="R162" s="70"/>
      <c r="S162" s="134"/>
    </row>
    <row r="163" spans="1:19">
      <c r="A163" s="209">
        <v>150</v>
      </c>
      <c r="B163" s="70"/>
      <c r="C163" s="70"/>
      <c r="D163" s="71"/>
      <c r="E163" s="70"/>
      <c r="F163" s="70"/>
      <c r="G163" s="70"/>
      <c r="H163" s="72"/>
      <c r="I163" s="211" t="str">
        <f t="shared" si="7"/>
        <v/>
      </c>
      <c r="J163" s="114"/>
      <c r="K163" s="205" t="str">
        <f>IF(J163="","",VLOOKUP(J163,お中元キャンペーン価格!A:C,2,FALSE))</f>
        <v/>
      </c>
      <c r="L163" s="86" t="str">
        <f>IF(J163="","",VLOOKUP(J163,お中元キャンペーン価格!A:C,3,FALSE))</f>
        <v/>
      </c>
      <c r="M163" s="116" t="str">
        <f t="shared" si="8"/>
        <v/>
      </c>
      <c r="N163" s="206" t="str">
        <f>IF(D163="","",VLOOKUP(LEFT(D163,2),北海沖縄!B:C,2,FALSE))</f>
        <v/>
      </c>
      <c r="O163" s="87" t="str">
        <f t="shared" si="9"/>
        <v/>
      </c>
      <c r="P163" s="47"/>
      <c r="Q163" s="72"/>
      <c r="R163" s="70"/>
      <c r="S163" s="134"/>
    </row>
    <row r="164" spans="1:19">
      <c r="A164" s="210">
        <v>151</v>
      </c>
      <c r="B164" s="70"/>
      <c r="C164" s="70"/>
      <c r="D164" s="71"/>
      <c r="E164" s="70"/>
      <c r="F164" s="70"/>
      <c r="G164" s="70"/>
      <c r="H164" s="72"/>
      <c r="I164" s="211" t="str">
        <f t="shared" si="7"/>
        <v/>
      </c>
      <c r="J164" s="114"/>
      <c r="K164" s="205" t="str">
        <f>IF(J164="","",VLOOKUP(J164,お中元キャンペーン価格!A:C,2,FALSE))</f>
        <v/>
      </c>
      <c r="L164" s="86" t="str">
        <f>IF(J164="","",VLOOKUP(J164,お中元キャンペーン価格!A:C,3,FALSE))</f>
        <v/>
      </c>
      <c r="M164" s="116" t="str">
        <f t="shared" si="8"/>
        <v/>
      </c>
      <c r="N164" s="206" t="str">
        <f>IF(D164="","",VLOOKUP(LEFT(D164,2),北海沖縄!B:C,2,FALSE))</f>
        <v/>
      </c>
      <c r="O164" s="87" t="str">
        <f t="shared" si="9"/>
        <v/>
      </c>
      <c r="P164" s="47"/>
      <c r="Q164" s="72"/>
      <c r="R164" s="70"/>
      <c r="S164" s="134"/>
    </row>
    <row r="165" spans="1:19">
      <c r="A165" s="209">
        <v>152</v>
      </c>
      <c r="B165" s="70"/>
      <c r="C165" s="70"/>
      <c r="D165" s="71"/>
      <c r="E165" s="70"/>
      <c r="F165" s="70"/>
      <c r="G165" s="70"/>
      <c r="H165" s="72"/>
      <c r="I165" s="211" t="str">
        <f t="shared" si="7"/>
        <v/>
      </c>
      <c r="J165" s="114"/>
      <c r="K165" s="205" t="str">
        <f>IF(J165="","",VLOOKUP(J165,お中元キャンペーン価格!A:C,2,FALSE))</f>
        <v/>
      </c>
      <c r="L165" s="86" t="str">
        <f>IF(J165="","",VLOOKUP(J165,お中元キャンペーン価格!A:C,3,FALSE))</f>
        <v/>
      </c>
      <c r="M165" s="116" t="str">
        <f t="shared" si="8"/>
        <v/>
      </c>
      <c r="N165" s="206" t="str">
        <f>IF(D165="","",VLOOKUP(LEFT(D165,2),北海沖縄!B:C,2,FALSE))</f>
        <v/>
      </c>
      <c r="O165" s="87" t="str">
        <f t="shared" si="9"/>
        <v/>
      </c>
      <c r="P165" s="47"/>
      <c r="Q165" s="72"/>
      <c r="R165" s="70"/>
      <c r="S165" s="134"/>
    </row>
    <row r="166" spans="1:19">
      <c r="A166" s="209">
        <v>153</v>
      </c>
      <c r="B166" s="70"/>
      <c r="C166" s="70"/>
      <c r="D166" s="71"/>
      <c r="E166" s="70"/>
      <c r="F166" s="70"/>
      <c r="G166" s="70"/>
      <c r="H166" s="72"/>
      <c r="I166" s="211" t="str">
        <f t="shared" si="7"/>
        <v/>
      </c>
      <c r="J166" s="114"/>
      <c r="K166" s="205" t="str">
        <f>IF(J166="","",VLOOKUP(J166,お中元キャンペーン価格!A:C,2,FALSE))</f>
        <v/>
      </c>
      <c r="L166" s="86" t="str">
        <f>IF(J166="","",VLOOKUP(J166,お中元キャンペーン価格!A:C,3,FALSE))</f>
        <v/>
      </c>
      <c r="M166" s="116" t="str">
        <f t="shared" si="8"/>
        <v/>
      </c>
      <c r="N166" s="206" t="str">
        <f>IF(D166="","",VLOOKUP(LEFT(D166,2),北海沖縄!B:C,2,FALSE))</f>
        <v/>
      </c>
      <c r="O166" s="87" t="str">
        <f t="shared" si="9"/>
        <v/>
      </c>
      <c r="P166" s="47"/>
      <c r="Q166" s="72"/>
      <c r="R166" s="70"/>
      <c r="S166" s="134"/>
    </row>
    <row r="167" spans="1:19">
      <c r="A167" s="210">
        <v>154</v>
      </c>
      <c r="B167" s="70"/>
      <c r="C167" s="70"/>
      <c r="D167" s="71"/>
      <c r="E167" s="70"/>
      <c r="F167" s="70"/>
      <c r="G167" s="70"/>
      <c r="H167" s="72"/>
      <c r="I167" s="211" t="str">
        <f t="shared" si="7"/>
        <v/>
      </c>
      <c r="J167" s="114"/>
      <c r="K167" s="205" t="str">
        <f>IF(J167="","",VLOOKUP(J167,お中元キャンペーン価格!A:C,2,FALSE))</f>
        <v/>
      </c>
      <c r="L167" s="86" t="str">
        <f>IF(J167="","",VLOOKUP(J167,お中元キャンペーン価格!A:C,3,FALSE))</f>
        <v/>
      </c>
      <c r="M167" s="116" t="str">
        <f t="shared" si="8"/>
        <v/>
      </c>
      <c r="N167" s="206" t="str">
        <f>IF(D167="","",VLOOKUP(LEFT(D167,2),北海沖縄!B:C,2,FALSE))</f>
        <v/>
      </c>
      <c r="O167" s="87" t="str">
        <f t="shared" si="9"/>
        <v/>
      </c>
      <c r="P167" s="47"/>
      <c r="Q167" s="72"/>
      <c r="R167" s="70"/>
      <c r="S167" s="134"/>
    </row>
    <row r="168" spans="1:19">
      <c r="A168" s="209">
        <v>155</v>
      </c>
      <c r="B168" s="70"/>
      <c r="C168" s="70"/>
      <c r="D168" s="71"/>
      <c r="E168" s="70"/>
      <c r="F168" s="70"/>
      <c r="G168" s="70"/>
      <c r="H168" s="72"/>
      <c r="I168" s="211" t="str">
        <f t="shared" si="7"/>
        <v/>
      </c>
      <c r="J168" s="114"/>
      <c r="K168" s="205" t="str">
        <f>IF(J168="","",VLOOKUP(J168,お中元キャンペーン価格!A:C,2,FALSE))</f>
        <v/>
      </c>
      <c r="L168" s="86" t="str">
        <f>IF(J168="","",VLOOKUP(J168,お中元キャンペーン価格!A:C,3,FALSE))</f>
        <v/>
      </c>
      <c r="M168" s="116" t="str">
        <f t="shared" si="8"/>
        <v/>
      </c>
      <c r="N168" s="206" t="str">
        <f>IF(D168="","",VLOOKUP(LEFT(D168,2),北海沖縄!B:C,2,FALSE))</f>
        <v/>
      </c>
      <c r="O168" s="87" t="str">
        <f t="shared" si="9"/>
        <v/>
      </c>
      <c r="P168" s="47"/>
      <c r="Q168" s="72"/>
      <c r="R168" s="70"/>
      <c r="S168" s="134"/>
    </row>
    <row r="169" spans="1:19">
      <c r="A169" s="209">
        <v>156</v>
      </c>
      <c r="B169" s="70"/>
      <c r="C169" s="70"/>
      <c r="D169" s="71"/>
      <c r="E169" s="70"/>
      <c r="F169" s="70"/>
      <c r="G169" s="70"/>
      <c r="H169" s="72"/>
      <c r="I169" s="211" t="str">
        <f t="shared" si="7"/>
        <v/>
      </c>
      <c r="J169" s="114"/>
      <c r="K169" s="205" t="str">
        <f>IF(J169="","",VLOOKUP(J169,お中元キャンペーン価格!A:C,2,FALSE))</f>
        <v/>
      </c>
      <c r="L169" s="86" t="str">
        <f>IF(J169="","",VLOOKUP(J169,お中元キャンペーン価格!A:C,3,FALSE))</f>
        <v/>
      </c>
      <c r="M169" s="116" t="str">
        <f t="shared" si="8"/>
        <v/>
      </c>
      <c r="N169" s="206" t="str">
        <f>IF(D169="","",VLOOKUP(LEFT(D169,2),北海沖縄!B:C,2,FALSE))</f>
        <v/>
      </c>
      <c r="O169" s="87" t="str">
        <f t="shared" si="9"/>
        <v/>
      </c>
      <c r="P169" s="47"/>
      <c r="Q169" s="72"/>
      <c r="R169" s="70"/>
      <c r="S169" s="134"/>
    </row>
    <row r="170" spans="1:19">
      <c r="A170" s="210">
        <v>157</v>
      </c>
      <c r="B170" s="70"/>
      <c r="C170" s="70"/>
      <c r="D170" s="71"/>
      <c r="E170" s="70"/>
      <c r="F170" s="70"/>
      <c r="G170" s="70"/>
      <c r="H170" s="72"/>
      <c r="I170" s="211" t="str">
        <f t="shared" si="7"/>
        <v/>
      </c>
      <c r="J170" s="114"/>
      <c r="K170" s="205" t="str">
        <f>IF(J170="","",VLOOKUP(J170,お中元キャンペーン価格!A:C,2,FALSE))</f>
        <v/>
      </c>
      <c r="L170" s="86" t="str">
        <f>IF(J170="","",VLOOKUP(J170,お中元キャンペーン価格!A:C,3,FALSE))</f>
        <v/>
      </c>
      <c r="M170" s="116" t="str">
        <f t="shared" si="8"/>
        <v/>
      </c>
      <c r="N170" s="206" t="str">
        <f>IF(D170="","",VLOOKUP(LEFT(D170,2),北海沖縄!B:C,2,FALSE))</f>
        <v/>
      </c>
      <c r="O170" s="87" t="str">
        <f t="shared" si="9"/>
        <v/>
      </c>
      <c r="P170" s="47"/>
      <c r="Q170" s="72"/>
      <c r="R170" s="70"/>
      <c r="S170" s="134"/>
    </row>
    <row r="171" spans="1:19">
      <c r="A171" s="209">
        <v>158</v>
      </c>
      <c r="B171" s="70"/>
      <c r="C171" s="70"/>
      <c r="D171" s="71"/>
      <c r="E171" s="70"/>
      <c r="F171" s="70"/>
      <c r="G171" s="70"/>
      <c r="H171" s="72"/>
      <c r="I171" s="211" t="str">
        <f t="shared" si="7"/>
        <v/>
      </c>
      <c r="J171" s="114"/>
      <c r="K171" s="205" t="str">
        <f>IF(J171="","",VLOOKUP(J171,お中元キャンペーン価格!A:C,2,FALSE))</f>
        <v/>
      </c>
      <c r="L171" s="86" t="str">
        <f>IF(J171="","",VLOOKUP(J171,お中元キャンペーン価格!A:C,3,FALSE))</f>
        <v/>
      </c>
      <c r="M171" s="116" t="str">
        <f t="shared" si="8"/>
        <v/>
      </c>
      <c r="N171" s="206" t="str">
        <f>IF(D171="","",VLOOKUP(LEFT(D171,2),北海沖縄!B:C,2,FALSE))</f>
        <v/>
      </c>
      <c r="O171" s="87" t="str">
        <f t="shared" si="9"/>
        <v/>
      </c>
      <c r="P171" s="47"/>
      <c r="Q171" s="72"/>
      <c r="R171" s="70"/>
      <c r="S171" s="134"/>
    </row>
    <row r="172" spans="1:19">
      <c r="A172" s="209">
        <v>159</v>
      </c>
      <c r="B172" s="70"/>
      <c r="C172" s="70"/>
      <c r="D172" s="71"/>
      <c r="E172" s="70"/>
      <c r="F172" s="70"/>
      <c r="G172" s="70"/>
      <c r="H172" s="72"/>
      <c r="I172" s="211" t="str">
        <f t="shared" si="7"/>
        <v/>
      </c>
      <c r="J172" s="114"/>
      <c r="K172" s="205" t="str">
        <f>IF(J172="","",VLOOKUP(J172,お中元キャンペーン価格!A:C,2,FALSE))</f>
        <v/>
      </c>
      <c r="L172" s="86" t="str">
        <f>IF(J172="","",VLOOKUP(J172,お中元キャンペーン価格!A:C,3,FALSE))</f>
        <v/>
      </c>
      <c r="M172" s="116" t="str">
        <f t="shared" si="8"/>
        <v/>
      </c>
      <c r="N172" s="206" t="str">
        <f>IF(D172="","",VLOOKUP(LEFT(D172,2),北海沖縄!B:C,2,FALSE))</f>
        <v/>
      </c>
      <c r="O172" s="87" t="str">
        <f t="shared" si="9"/>
        <v/>
      </c>
      <c r="P172" s="47"/>
      <c r="Q172" s="72"/>
      <c r="R172" s="70"/>
      <c r="S172" s="134"/>
    </row>
    <row r="173" spans="1:19">
      <c r="A173" s="210">
        <v>160</v>
      </c>
      <c r="B173" s="70"/>
      <c r="C173" s="70"/>
      <c r="D173" s="71"/>
      <c r="E173" s="70"/>
      <c r="F173" s="70"/>
      <c r="G173" s="70"/>
      <c r="H173" s="72"/>
      <c r="I173" s="211" t="str">
        <f t="shared" si="7"/>
        <v/>
      </c>
      <c r="J173" s="114"/>
      <c r="K173" s="205" t="str">
        <f>IF(J173="","",VLOOKUP(J173,お中元キャンペーン価格!A:C,2,FALSE))</f>
        <v/>
      </c>
      <c r="L173" s="86" t="str">
        <f>IF(J173="","",VLOOKUP(J173,お中元キャンペーン価格!A:C,3,FALSE))</f>
        <v/>
      </c>
      <c r="M173" s="116" t="str">
        <f t="shared" si="8"/>
        <v/>
      </c>
      <c r="N173" s="206" t="str">
        <f>IF(D173="","",VLOOKUP(LEFT(D173,2),北海沖縄!B:C,2,FALSE))</f>
        <v/>
      </c>
      <c r="O173" s="87" t="str">
        <f t="shared" si="9"/>
        <v/>
      </c>
      <c r="P173" s="47"/>
      <c r="Q173" s="72"/>
      <c r="R173" s="70"/>
      <c r="S173" s="134"/>
    </row>
  </sheetData>
  <sheetProtection formatCells="0" selectLockedCells="1"/>
  <mergeCells count="7">
    <mergeCell ref="G1:J5"/>
    <mergeCell ref="E5:F5"/>
    <mergeCell ref="A2:C3"/>
    <mergeCell ref="E1:F1"/>
    <mergeCell ref="E2:F2"/>
    <mergeCell ref="E3:F3"/>
    <mergeCell ref="E4:F4"/>
  </mergeCells>
  <phoneticPr fontId="1"/>
  <dataValidations count="1">
    <dataValidation allowBlank="1" showInputMessage="1" sqref="C10 C13:C14" xr:uid="{7297D9AD-7231-4DCB-AD92-8DB9D983DD8C}"/>
  </dataValidations>
  <hyperlinks>
    <hyperlink ref="E4" r:id="rId1" xr:uid="{D57CE78B-773C-4383-8182-6D53B4AD31C6}"/>
    <hyperlink ref="E1" r:id="rId2" xr:uid="{6A3C4A48-EA85-4794-8A7E-F60C3EFD1DC3}"/>
    <hyperlink ref="E2" r:id="rId3" xr:uid="{67AC2069-3CB9-43A8-97F7-5EDD5E4C1AAA}"/>
    <hyperlink ref="E3" r:id="rId4" xr:uid="{0A4D565E-53BB-4E40-905A-A4270E61D70E}"/>
    <hyperlink ref="E5" r:id="rId5" xr:uid="{B365B24E-EBC6-45B1-9141-14D7267FB676}"/>
    <hyperlink ref="D5" r:id="rId6" xr:uid="{D65146B0-DD0E-494E-8DD4-29D606C0AD11}"/>
  </hyperlinks>
  <pageMargins left="0.7" right="0.7" top="0.75" bottom="0.75" header="0.3" footer="0.3"/>
  <pageSetup paperSize="186" orientation="portrait" horizontalDpi="180" verticalDpi="180" r:id="rId7"/>
  <ignoredErrors>
    <ignoredError sqref="C7" evalError="1"/>
    <ignoredError sqref="M15:M18 M20:M25 M27:M173" unlockedFormula="1"/>
  </ignoredErrors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92DA0FE-A16A-47B3-AE6D-C957FA8F8D7F}">
          <x14:formula1>
            <xm:f>時間指定!$A$1:$A$5</xm:f>
          </x14:formula1>
          <xm:sqref>R14:R173 R10:R11</xm:sqref>
        </x14:dataValidation>
        <x14:dataValidation type="list" allowBlank="1" showInputMessage="1" xr:uid="{AD8F91D2-5261-4284-BB78-EC05E32F650D}">
          <x14:formula1>
            <xm:f>商品一覧!$A$2:$A$35</xm:f>
          </x14:formula1>
          <xm:sqref>J10</xm:sqref>
        </x14:dataValidation>
        <x14:dataValidation type="list" allowBlank="1" showInputMessage="1" showErrorMessage="1" xr:uid="{573E42BE-BC5C-4486-93A6-7B45E03C2F68}">
          <x14:formula1>
            <xm:f>のし一覧!$A$2:$A$15</xm:f>
          </x14:formula1>
          <xm:sqref>P14:P173 P10:P11</xm:sqref>
        </x14:dataValidation>
        <x14:dataValidation type="list" allowBlank="1" showInputMessage="1" showErrorMessage="1" xr:uid="{C0834E1D-554E-4B36-9798-F86FD7DB7C15}">
          <x14:formula1>
            <xm:f>お支払方法!$A$1:$A$5</xm:f>
          </x14:formula1>
          <xm:sqref>C5:C6</xm:sqref>
        </x14:dataValidation>
        <x14:dataValidation type="list" allowBlank="1" showInputMessage="1" showErrorMessage="1" xr:uid="{503B68E3-3E80-44B9-B4F4-3EDCB88208AF}">
          <x14:formula1>
            <xm:f>商品一覧!$A$2:$A$35</xm:f>
          </x14:formula1>
          <xm:sqref>J12</xm:sqref>
        </x14:dataValidation>
        <x14:dataValidation type="list" allowBlank="1" showInputMessage="1" showErrorMessage="1" xr:uid="{65494834-970D-4721-9A5C-E976DCEBE40D}">
          <x14:formula1>
            <xm:f>お中元キャンペーン価格!$A$2:$A$34</xm:f>
          </x14:formula1>
          <xm:sqref>J11 J14:J173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469C0-A674-4586-8F38-4F045846BF50}">
  <sheetPr>
    <pageSetUpPr fitToPage="1"/>
  </sheetPr>
  <dimension ref="A1:U180"/>
  <sheetViews>
    <sheetView showGridLines="0" showZeros="0" tabSelected="1" zoomScale="86" zoomScaleNormal="86" workbookViewId="0">
      <selection activeCell="J14" sqref="J14"/>
    </sheetView>
  </sheetViews>
  <sheetFormatPr defaultRowHeight="18.75"/>
  <cols>
    <col min="1" max="1" width="14.125" style="2" bestFit="1" customWidth="1"/>
    <col min="2" max="3" width="17.25" style="1" bestFit="1" customWidth="1"/>
    <col min="4" max="4" width="54.25" style="117" customWidth="1"/>
    <col min="5" max="5" width="27.25" style="73" bestFit="1" customWidth="1"/>
    <col min="6" max="7" width="21.5" style="73" bestFit="1" customWidth="1"/>
    <col min="8" max="8" width="20.25" style="73" customWidth="1"/>
    <col min="9" max="9" width="5.5" style="89" customWidth="1"/>
    <col min="10" max="10" width="44.25" style="1" customWidth="1"/>
    <col min="11" max="11" width="6.75" style="6" customWidth="1"/>
    <col min="12" max="12" width="11" style="19" customWidth="1"/>
    <col min="13" max="13" width="7.25" style="76" bestFit="1" customWidth="1"/>
    <col min="14" max="14" width="9" style="6" customWidth="1"/>
    <col min="15" max="15" width="9" style="19" customWidth="1"/>
    <col min="16" max="16" width="12.375" style="1" customWidth="1"/>
    <col min="17" max="17" width="16.625" style="1" bestFit="1" customWidth="1"/>
    <col min="18" max="18" width="11" style="1" bestFit="1" customWidth="1"/>
    <col min="19" max="19" width="12.125" style="1" bestFit="1" customWidth="1"/>
    <col min="20" max="20" width="21.75" style="1" bestFit="1" customWidth="1"/>
    <col min="21" max="21" width="17.625" style="21" bestFit="1" customWidth="1"/>
    <col min="22" max="16384" width="9" style="1"/>
  </cols>
  <sheetData>
    <row r="1" spans="1:21" ht="30" customHeight="1">
      <c r="E1" s="227" t="s">
        <v>57</v>
      </c>
      <c r="F1" s="227"/>
    </row>
    <row r="2" spans="1:21" ht="30" customHeight="1">
      <c r="A2" s="231"/>
      <c r="B2" s="231"/>
      <c r="C2" s="231"/>
      <c r="D2" s="132" t="s">
        <v>22</v>
      </c>
      <c r="E2" s="228" t="s">
        <v>58</v>
      </c>
      <c r="F2" s="228"/>
    </row>
    <row r="3" spans="1:21" ht="30" customHeight="1">
      <c r="A3" s="231"/>
      <c r="B3" s="231"/>
      <c r="C3" s="231"/>
      <c r="D3" s="118" t="s">
        <v>23</v>
      </c>
      <c r="E3" s="229" t="s">
        <v>59</v>
      </c>
      <c r="F3" s="229"/>
    </row>
    <row r="4" spans="1:21" ht="30" customHeight="1" thickBot="1">
      <c r="D4" s="119" t="s">
        <v>153</v>
      </c>
      <c r="E4" s="230" t="s">
        <v>60</v>
      </c>
      <c r="F4" s="230"/>
      <c r="I4" s="90"/>
    </row>
    <row r="5" spans="1:21" ht="30" customHeight="1" thickBot="1">
      <c r="B5" s="29" t="s">
        <v>14</v>
      </c>
      <c r="C5" s="131"/>
      <c r="D5" s="120" t="s">
        <v>177</v>
      </c>
      <c r="E5" s="225" t="s">
        <v>61</v>
      </c>
      <c r="F5" s="225"/>
      <c r="I5" s="90"/>
    </row>
    <row r="6" spans="1:21" customFormat="1" ht="8.1" customHeight="1" thickBot="1">
      <c r="B6" s="30"/>
      <c r="D6" s="42"/>
      <c r="E6" s="42"/>
      <c r="F6" s="42"/>
      <c r="G6" s="42"/>
      <c r="H6" s="42"/>
      <c r="I6" s="21"/>
      <c r="M6" s="62"/>
    </row>
    <row r="7" spans="1:21" s="4" customFormat="1" ht="30" customHeight="1" thickBot="1">
      <c r="A7" s="5"/>
      <c r="B7" s="31" t="s">
        <v>152</v>
      </c>
      <c r="C7" s="74" t="str">
        <f>IF(SUM(O11:O302)=0,"",SUM(O11:O302))</f>
        <v/>
      </c>
      <c r="D7" s="48"/>
      <c r="E7" s="121"/>
      <c r="F7" s="48"/>
      <c r="G7" s="48"/>
      <c r="H7" s="48"/>
      <c r="I7" s="91"/>
      <c r="J7" s="41" t="s">
        <v>56</v>
      </c>
      <c r="K7" s="3"/>
      <c r="L7" s="3"/>
      <c r="M7" s="77"/>
      <c r="N7" s="3"/>
      <c r="O7" s="3"/>
      <c r="P7" s="3"/>
      <c r="S7" s="22"/>
    </row>
    <row r="8" spans="1:21" customFormat="1" ht="8.1" customHeight="1">
      <c r="B8" s="1"/>
      <c r="C8" s="28"/>
      <c r="D8" s="42"/>
      <c r="E8" s="42"/>
      <c r="F8" s="73"/>
      <c r="G8" s="122"/>
      <c r="H8" s="73"/>
      <c r="I8" s="92"/>
      <c r="J8" s="1"/>
      <c r="K8" s="27"/>
      <c r="L8" s="27"/>
      <c r="M8" s="78"/>
      <c r="N8" s="27"/>
      <c r="O8" s="27"/>
      <c r="P8" s="27"/>
    </row>
    <row r="9" spans="1:21" ht="23.25" customHeight="1" thickBot="1">
      <c r="A9" s="1"/>
      <c r="B9" s="34" t="s">
        <v>2</v>
      </c>
      <c r="C9" s="34" t="s">
        <v>3</v>
      </c>
      <c r="D9" s="123" t="s">
        <v>148</v>
      </c>
      <c r="E9" s="124" t="s">
        <v>4</v>
      </c>
      <c r="F9" s="124" t="s">
        <v>9</v>
      </c>
      <c r="G9" s="124" t="s">
        <v>10</v>
      </c>
      <c r="H9" s="130" t="s">
        <v>5</v>
      </c>
      <c r="I9" s="93" t="s">
        <v>151</v>
      </c>
      <c r="J9" s="50" t="s">
        <v>1</v>
      </c>
      <c r="K9" s="54" t="s">
        <v>24</v>
      </c>
      <c r="L9" s="55" t="s">
        <v>25</v>
      </c>
      <c r="M9" s="56" t="s">
        <v>12</v>
      </c>
      <c r="N9" s="57" t="s">
        <v>146</v>
      </c>
      <c r="O9" s="58" t="s">
        <v>147</v>
      </c>
      <c r="P9" s="43" t="s">
        <v>0</v>
      </c>
      <c r="Q9" s="35" t="s">
        <v>11</v>
      </c>
      <c r="R9" s="35" t="s">
        <v>13</v>
      </c>
    </row>
    <row r="10" spans="1:21" ht="30.75" customHeight="1" thickBot="1">
      <c r="A10" s="36" t="s">
        <v>15</v>
      </c>
      <c r="B10" s="37" t="s">
        <v>16</v>
      </c>
      <c r="C10" s="38">
        <v>6991815</v>
      </c>
      <c r="D10" s="125" t="s">
        <v>145</v>
      </c>
      <c r="E10" s="126" t="s">
        <v>17</v>
      </c>
      <c r="F10" s="127"/>
      <c r="G10" s="127"/>
      <c r="H10" s="126" t="s">
        <v>18</v>
      </c>
      <c r="I10" s="94" t="s">
        <v>19</v>
      </c>
      <c r="J10" s="51" t="s">
        <v>28</v>
      </c>
      <c r="K10" s="59">
        <f>IF(J10="","",VLOOKUP(J10,商品一覧!A:C,2,FALSE))</f>
        <v>1</v>
      </c>
      <c r="L10" s="60">
        <f>IF(J10="","",VLOOKUP(J10,商品一覧!A:C,3,FALSE))</f>
        <v>4157</v>
      </c>
      <c r="M10" s="61">
        <v>1</v>
      </c>
      <c r="N10" s="60">
        <f>IF(D10="","",VLOOKUP(LEFT(D10,2),北海沖縄!B:C,2,FALSE))</f>
        <v>0</v>
      </c>
      <c r="O10" s="60">
        <f>IF(L10="","",(L10*M10+N10))</f>
        <v>4157</v>
      </c>
      <c r="P10" s="44" t="s">
        <v>83</v>
      </c>
      <c r="Q10" s="39" t="s">
        <v>21</v>
      </c>
      <c r="R10" s="40"/>
    </row>
    <row r="11" spans="1:21" ht="30" customHeight="1" thickBot="1">
      <c r="A11" s="98" t="s">
        <v>6</v>
      </c>
      <c r="B11" s="80"/>
      <c r="C11" s="102"/>
      <c r="D11" s="102"/>
      <c r="E11" s="81"/>
      <c r="F11" s="82"/>
      <c r="G11" s="81"/>
      <c r="H11" s="82"/>
      <c r="I11" s="96" t="str">
        <f>IF(H11&lt;&gt;"","様","")</f>
        <v/>
      </c>
      <c r="J11" s="80"/>
      <c r="K11" s="97" t="str">
        <f>IF(J11="","",VLOOKUP(J11,商品一覧!A:C,2,FALSE))</f>
        <v/>
      </c>
      <c r="L11" s="88" t="str">
        <f>IF(J11="","",VLOOKUP(J11,商品一覧!A:C,3,FALSE))</f>
        <v/>
      </c>
      <c r="M11" s="214" t="str">
        <f t="shared" ref="M11" si="0">IF(D11&lt;&gt;"","1","")</f>
        <v/>
      </c>
      <c r="N11" s="112" t="str">
        <f>IF(D11="","",VLOOKUP(LEFT(D11,2),北海沖縄!B:C,2,FALSE))</f>
        <v/>
      </c>
      <c r="O11" s="88" t="str">
        <f>IF(L11="","",(L11*M11+N11))</f>
        <v/>
      </c>
      <c r="P11" s="46"/>
      <c r="Q11" s="83"/>
      <c r="R11" s="83"/>
      <c r="U11" s="24"/>
    </row>
    <row r="12" spans="1:21" customFormat="1" ht="8.1" customHeight="1">
      <c r="B12" s="1"/>
      <c r="D12" s="42"/>
      <c r="E12" s="42"/>
      <c r="F12" s="42"/>
      <c r="G12" s="42"/>
      <c r="H12" s="42"/>
      <c r="I12" s="21"/>
      <c r="J12" s="42"/>
      <c r="K12" s="62"/>
      <c r="L12" s="62"/>
      <c r="M12" s="62"/>
      <c r="N12" s="62"/>
      <c r="O12" s="62"/>
      <c r="P12" s="42"/>
    </row>
    <row r="13" spans="1:21" s="9" customFormat="1" ht="27.75" customHeight="1">
      <c r="A13" s="26" t="s">
        <v>150</v>
      </c>
      <c r="B13" s="7" t="s">
        <v>7</v>
      </c>
      <c r="C13" s="25" t="s">
        <v>3</v>
      </c>
      <c r="D13" s="128" t="s">
        <v>149</v>
      </c>
      <c r="E13" s="45" t="s">
        <v>8</v>
      </c>
      <c r="F13" s="45" t="s">
        <v>9</v>
      </c>
      <c r="G13" s="129" t="s">
        <v>10</v>
      </c>
      <c r="H13" s="129" t="s">
        <v>5</v>
      </c>
      <c r="I13" s="95" t="s">
        <v>151</v>
      </c>
      <c r="J13" s="52" t="s">
        <v>1</v>
      </c>
      <c r="K13" s="63" t="s">
        <v>24</v>
      </c>
      <c r="L13" s="64" t="s">
        <v>25</v>
      </c>
      <c r="M13" s="65" t="s">
        <v>97</v>
      </c>
      <c r="N13" s="66" t="s">
        <v>146</v>
      </c>
      <c r="O13" s="67" t="s">
        <v>147</v>
      </c>
      <c r="P13" s="45" t="s">
        <v>0</v>
      </c>
      <c r="Q13" s="8" t="s">
        <v>11</v>
      </c>
      <c r="R13" s="8" t="s">
        <v>13</v>
      </c>
      <c r="U13" s="23"/>
    </row>
    <row r="14" spans="1:21" s="32" customFormat="1" ht="18.75" customHeight="1">
      <c r="A14" s="99">
        <v>1</v>
      </c>
      <c r="B14" s="49"/>
      <c r="C14" s="68"/>
      <c r="D14" s="68"/>
      <c r="E14" s="49"/>
      <c r="F14" s="49"/>
      <c r="G14" s="49"/>
      <c r="H14" s="69"/>
      <c r="I14" s="113" t="str">
        <f>'2021年お中元早期価格注文シート'!I11</f>
        <v/>
      </c>
      <c r="J14" s="49"/>
      <c r="K14" s="84" t="str">
        <f>IF(J14="","",VLOOKUP(J14,商品一覧!A:C,2,FALSE))</f>
        <v/>
      </c>
      <c r="L14" s="85" t="str">
        <f>IF(J14="","",VLOOKUP(J14,商品一覧!A:C,3,FALSE))</f>
        <v/>
      </c>
      <c r="M14" s="215" t="str">
        <f>IF(D14&lt;&gt;"","1","")</f>
        <v/>
      </c>
      <c r="N14" s="87" t="str">
        <f>IF(D14="","",VLOOKUP(LEFT(D14,2),北海沖縄!B:C,2,FALSE))</f>
        <v/>
      </c>
      <c r="O14" s="87" t="str">
        <f>IF(L14="","",(L14*M14+N14))</f>
        <v/>
      </c>
      <c r="P14" s="46"/>
      <c r="Q14" s="75"/>
      <c r="R14" s="49"/>
      <c r="U14" s="33"/>
    </row>
    <row r="15" spans="1:21" ht="18.75" customHeight="1">
      <c r="A15" s="100">
        <v>2</v>
      </c>
      <c r="B15" s="70"/>
      <c r="C15" s="70"/>
      <c r="D15" s="71"/>
      <c r="E15" s="70"/>
      <c r="F15" s="70"/>
      <c r="G15" s="70"/>
      <c r="H15" s="72"/>
      <c r="I15" s="96" t="str">
        <f t="shared" ref="I15:I77" si="1">IF(H15&lt;&gt;"","様","")</f>
        <v/>
      </c>
      <c r="J15" s="53"/>
      <c r="K15" s="84" t="str">
        <f>IF(J15="","",VLOOKUP(J15,商品一覧!A:C,2,FALSE))</f>
        <v/>
      </c>
      <c r="L15" s="86" t="str">
        <f>IF(J15="","",VLOOKUP(J15,商品一覧!A:C,3,FALSE))</f>
        <v/>
      </c>
      <c r="M15" s="214" t="str">
        <f t="shared" ref="M15" si="2">IF(D15&lt;&gt;"","1","")</f>
        <v/>
      </c>
      <c r="N15" s="88" t="str">
        <f>IF(D15="","",VLOOKUP(LEFT(D15,2),北海沖縄!B:C,2,FALSE))</f>
        <v/>
      </c>
      <c r="O15" s="88" t="str">
        <f t="shared" ref="O15" si="3">IF(L15="","",(L15*M15+N15))</f>
        <v/>
      </c>
      <c r="P15" s="47"/>
      <c r="Q15" s="72"/>
      <c r="R15" s="70"/>
    </row>
    <row r="16" spans="1:21">
      <c r="A16" s="100">
        <v>3</v>
      </c>
      <c r="B16" s="70"/>
      <c r="C16" s="70"/>
      <c r="D16" s="71"/>
      <c r="E16" s="70"/>
      <c r="F16" s="70"/>
      <c r="G16" s="70"/>
      <c r="H16" s="72"/>
      <c r="I16" s="96" t="str">
        <f t="shared" si="1"/>
        <v/>
      </c>
      <c r="J16" s="53"/>
      <c r="K16" s="84" t="str">
        <f>IF(J16="","",VLOOKUP(J16,商品一覧!A:C,2,FALSE))</f>
        <v/>
      </c>
      <c r="L16" s="86" t="str">
        <f>IF(J16="","",VLOOKUP(J16,商品一覧!A:C,3,FALSE))</f>
        <v/>
      </c>
      <c r="M16" s="214" t="str">
        <f t="shared" ref="M16:M79" si="4">IF(D16&lt;&gt;"","1","")</f>
        <v/>
      </c>
      <c r="N16" s="88" t="str">
        <f>IF(D16="","",VLOOKUP(LEFT(D16,2),北海沖縄!B:C,2,FALSE))</f>
        <v/>
      </c>
      <c r="O16" s="88" t="str">
        <f t="shared" ref="O16:O79" si="5">IF(L16="","",(L16*M16+N16))</f>
        <v/>
      </c>
      <c r="P16" s="47"/>
      <c r="Q16" s="72"/>
      <c r="R16" s="70"/>
    </row>
    <row r="17" spans="1:18">
      <c r="A17" s="101">
        <v>4</v>
      </c>
      <c r="B17" s="70"/>
      <c r="C17" s="70"/>
      <c r="D17" s="71"/>
      <c r="E17" s="70"/>
      <c r="F17" s="70"/>
      <c r="G17" s="70"/>
      <c r="H17" s="70"/>
      <c r="I17" s="96" t="str">
        <f t="shared" si="1"/>
        <v/>
      </c>
      <c r="J17" s="73"/>
      <c r="K17" s="84" t="str">
        <f>IF(J17="","",VLOOKUP(J17,商品一覧!A:C,2,FALSE))</f>
        <v/>
      </c>
      <c r="L17" s="86" t="str">
        <f>IF(J17="","",VLOOKUP(J17,商品一覧!A:C,3,FALSE))</f>
        <v/>
      </c>
      <c r="M17" s="214" t="str">
        <f t="shared" si="4"/>
        <v/>
      </c>
      <c r="N17" s="88" t="str">
        <f>IF(D17="","",VLOOKUP(LEFT(D17,2),北海沖縄!B:C,2,FALSE))</f>
        <v/>
      </c>
      <c r="O17" s="88" t="str">
        <f t="shared" si="5"/>
        <v/>
      </c>
      <c r="P17" s="47"/>
      <c r="Q17" s="72"/>
      <c r="R17" s="70"/>
    </row>
    <row r="18" spans="1:18">
      <c r="A18" s="100">
        <v>5</v>
      </c>
      <c r="B18" s="70"/>
      <c r="C18" s="70"/>
      <c r="D18" s="71"/>
      <c r="E18" s="70"/>
      <c r="F18" s="70"/>
      <c r="G18" s="70"/>
      <c r="H18" s="70"/>
      <c r="I18" s="96" t="str">
        <f t="shared" si="1"/>
        <v/>
      </c>
      <c r="J18" s="53"/>
      <c r="K18" s="84" t="str">
        <f>IF(J18="","",VLOOKUP(J18,商品一覧!A:C,2,FALSE))</f>
        <v/>
      </c>
      <c r="L18" s="86" t="str">
        <f>IF(J18="","",VLOOKUP(J18,商品一覧!A:C,3,FALSE))</f>
        <v/>
      </c>
      <c r="M18" s="214" t="str">
        <f t="shared" si="4"/>
        <v/>
      </c>
      <c r="N18" s="88" t="str">
        <f>IF(D18="","",VLOOKUP(LEFT(D18,2),北海沖縄!B:C,2,FALSE))</f>
        <v/>
      </c>
      <c r="O18" s="88" t="str">
        <f t="shared" si="5"/>
        <v/>
      </c>
      <c r="P18" s="47"/>
      <c r="Q18" s="72"/>
      <c r="R18" s="70"/>
    </row>
    <row r="19" spans="1:18">
      <c r="A19" s="100">
        <v>6</v>
      </c>
      <c r="B19" s="70"/>
      <c r="C19" s="70"/>
      <c r="D19" s="71"/>
      <c r="E19" s="70"/>
      <c r="F19" s="70"/>
      <c r="G19" s="70"/>
      <c r="H19" s="70"/>
      <c r="I19" s="96" t="str">
        <f t="shared" si="1"/>
        <v/>
      </c>
      <c r="J19" s="53"/>
      <c r="K19" s="84" t="str">
        <f>IF(J19="","",VLOOKUP(J19,商品一覧!A:C,2,FALSE))</f>
        <v/>
      </c>
      <c r="L19" s="86" t="str">
        <f>IF(J19="","",VLOOKUP(J19,商品一覧!A:C,3,FALSE))</f>
        <v/>
      </c>
      <c r="M19" s="214" t="str">
        <f t="shared" si="4"/>
        <v/>
      </c>
      <c r="N19" s="88" t="str">
        <f>IF(D19="","",VLOOKUP(LEFT(D19,2),北海沖縄!B:C,2,FALSE))</f>
        <v/>
      </c>
      <c r="O19" s="88" t="str">
        <f t="shared" si="5"/>
        <v/>
      </c>
      <c r="P19" s="47"/>
      <c r="Q19" s="72"/>
      <c r="R19" s="70"/>
    </row>
    <row r="20" spans="1:18">
      <c r="A20" s="101">
        <v>7</v>
      </c>
      <c r="B20" s="70"/>
      <c r="C20" s="70"/>
      <c r="D20" s="71"/>
      <c r="E20" s="70"/>
      <c r="F20" s="70"/>
      <c r="G20" s="70"/>
      <c r="H20" s="70"/>
      <c r="I20" s="96" t="str">
        <f t="shared" si="1"/>
        <v/>
      </c>
      <c r="J20" s="53"/>
      <c r="K20" s="84" t="str">
        <f>IF(J20="","",VLOOKUP(J20,商品一覧!A:C,2,FALSE))</f>
        <v/>
      </c>
      <c r="L20" s="86" t="str">
        <f>IF(J20="","",VLOOKUP(J20,商品一覧!A:C,3,FALSE))</f>
        <v/>
      </c>
      <c r="M20" s="214" t="str">
        <f t="shared" si="4"/>
        <v/>
      </c>
      <c r="N20" s="88" t="str">
        <f>IF(D20="","",VLOOKUP(LEFT(D20,2),北海沖縄!B:C,2,FALSE))</f>
        <v/>
      </c>
      <c r="O20" s="88" t="str">
        <f t="shared" si="5"/>
        <v/>
      </c>
      <c r="P20" s="47"/>
      <c r="Q20" s="72"/>
      <c r="R20" s="70"/>
    </row>
    <row r="21" spans="1:18">
      <c r="A21" s="100">
        <v>8</v>
      </c>
      <c r="B21" s="70"/>
      <c r="C21" s="70"/>
      <c r="D21" s="71"/>
      <c r="E21" s="70"/>
      <c r="F21" s="70"/>
      <c r="G21" s="70"/>
      <c r="H21" s="70"/>
      <c r="I21" s="96" t="str">
        <f t="shared" si="1"/>
        <v/>
      </c>
      <c r="J21" s="53"/>
      <c r="K21" s="84" t="str">
        <f>IF(J21="","",VLOOKUP(J21,商品一覧!A:C,2,FALSE))</f>
        <v/>
      </c>
      <c r="L21" s="86" t="str">
        <f>IF(J21="","",VLOOKUP(J21,商品一覧!A:C,3,FALSE))</f>
        <v/>
      </c>
      <c r="M21" s="214" t="str">
        <f t="shared" si="4"/>
        <v/>
      </c>
      <c r="N21" s="88" t="str">
        <f>IF(D21="","",VLOOKUP(LEFT(D21,2),北海沖縄!B:C,2,FALSE))</f>
        <v/>
      </c>
      <c r="O21" s="88" t="str">
        <f t="shared" si="5"/>
        <v/>
      </c>
      <c r="P21" s="47"/>
      <c r="Q21" s="72"/>
      <c r="R21" s="70"/>
    </row>
    <row r="22" spans="1:18">
      <c r="A22" s="100">
        <v>9</v>
      </c>
      <c r="B22" s="70"/>
      <c r="C22" s="70"/>
      <c r="D22" s="71"/>
      <c r="E22" s="70"/>
      <c r="F22" s="70"/>
      <c r="G22" s="70"/>
      <c r="H22" s="70"/>
      <c r="I22" s="96" t="str">
        <f t="shared" si="1"/>
        <v/>
      </c>
      <c r="J22" s="53"/>
      <c r="K22" s="84" t="str">
        <f>IF(J22="","",VLOOKUP(J22,商品一覧!A:C,2,FALSE))</f>
        <v/>
      </c>
      <c r="L22" s="86" t="str">
        <f>IF(J22="","",VLOOKUP(J22,商品一覧!A:C,3,FALSE))</f>
        <v/>
      </c>
      <c r="M22" s="214" t="str">
        <f t="shared" si="4"/>
        <v/>
      </c>
      <c r="N22" s="88" t="str">
        <f>IF(D22="","",VLOOKUP(LEFT(D22,2),北海沖縄!B:C,2,FALSE))</f>
        <v/>
      </c>
      <c r="O22" s="88" t="str">
        <f t="shared" si="5"/>
        <v/>
      </c>
      <c r="P22" s="47"/>
      <c r="Q22" s="72"/>
      <c r="R22" s="70"/>
    </row>
    <row r="23" spans="1:18">
      <c r="A23" s="101">
        <v>10</v>
      </c>
      <c r="B23" s="70"/>
      <c r="C23" s="70"/>
      <c r="D23" s="71"/>
      <c r="E23" s="70"/>
      <c r="F23" s="70"/>
      <c r="G23" s="70"/>
      <c r="H23" s="70"/>
      <c r="I23" s="96" t="str">
        <f t="shared" si="1"/>
        <v/>
      </c>
      <c r="J23" s="53"/>
      <c r="K23" s="84" t="str">
        <f>IF(J23="","",VLOOKUP(J23,商品一覧!A:C,2,FALSE))</f>
        <v/>
      </c>
      <c r="L23" s="86" t="str">
        <f>IF(J23="","",VLOOKUP(J23,商品一覧!A:C,3,FALSE))</f>
        <v/>
      </c>
      <c r="M23" s="214" t="str">
        <f t="shared" si="4"/>
        <v/>
      </c>
      <c r="N23" s="88" t="str">
        <f>IF(D23="","",VLOOKUP(LEFT(D23,2),北海沖縄!B:C,2,FALSE))</f>
        <v/>
      </c>
      <c r="O23" s="88" t="str">
        <f t="shared" si="5"/>
        <v/>
      </c>
      <c r="P23" s="47"/>
      <c r="Q23" s="72"/>
      <c r="R23" s="70"/>
    </row>
    <row r="24" spans="1:18">
      <c r="A24" s="100">
        <v>11</v>
      </c>
      <c r="B24" s="70"/>
      <c r="C24" s="70"/>
      <c r="D24" s="71"/>
      <c r="E24" s="70"/>
      <c r="F24" s="70"/>
      <c r="G24" s="70"/>
      <c r="H24" s="70"/>
      <c r="I24" s="96" t="str">
        <f t="shared" si="1"/>
        <v/>
      </c>
      <c r="J24" s="53"/>
      <c r="K24" s="84" t="str">
        <f>IF(J24="","",VLOOKUP(J24,商品一覧!A:C,2,FALSE))</f>
        <v/>
      </c>
      <c r="L24" s="86" t="str">
        <f>IF(J24="","",VLOOKUP(J24,商品一覧!A:C,3,FALSE))</f>
        <v/>
      </c>
      <c r="M24" s="214" t="str">
        <f t="shared" si="4"/>
        <v/>
      </c>
      <c r="N24" s="88" t="str">
        <f>IF(D24="","",VLOOKUP(LEFT(D24,2),北海沖縄!B:C,2,FALSE))</f>
        <v/>
      </c>
      <c r="O24" s="88" t="str">
        <f t="shared" si="5"/>
        <v/>
      </c>
      <c r="P24" s="47"/>
      <c r="Q24" s="72"/>
      <c r="R24" s="70"/>
    </row>
    <row r="25" spans="1:18">
      <c r="A25" s="100">
        <v>12</v>
      </c>
      <c r="B25" s="70"/>
      <c r="C25" s="70"/>
      <c r="D25" s="71"/>
      <c r="E25" s="70"/>
      <c r="F25" s="70"/>
      <c r="G25" s="70"/>
      <c r="H25" s="70"/>
      <c r="I25" s="96" t="str">
        <f t="shared" si="1"/>
        <v/>
      </c>
      <c r="J25" s="53"/>
      <c r="K25" s="84" t="str">
        <f>IF(J25="","",VLOOKUP(J25,商品一覧!A:C,2,FALSE))</f>
        <v/>
      </c>
      <c r="L25" s="86" t="str">
        <f>IF(J25="","",VLOOKUP(J25,商品一覧!A:C,3,FALSE))</f>
        <v/>
      </c>
      <c r="M25" s="214" t="str">
        <f t="shared" si="4"/>
        <v/>
      </c>
      <c r="N25" s="88" t="str">
        <f>IF(D25="","",VLOOKUP(LEFT(D25,2),北海沖縄!B:C,2,FALSE))</f>
        <v/>
      </c>
      <c r="O25" s="88" t="str">
        <f t="shared" si="5"/>
        <v/>
      </c>
      <c r="P25" s="47"/>
      <c r="Q25" s="72"/>
      <c r="R25" s="70"/>
    </row>
    <row r="26" spans="1:18">
      <c r="A26" s="101">
        <v>13</v>
      </c>
      <c r="B26" s="70"/>
      <c r="C26" s="70"/>
      <c r="D26" s="71"/>
      <c r="E26" s="70"/>
      <c r="F26" s="70"/>
      <c r="G26" s="70"/>
      <c r="H26" s="70"/>
      <c r="I26" s="96" t="str">
        <f t="shared" si="1"/>
        <v/>
      </c>
      <c r="J26" s="53"/>
      <c r="K26" s="84" t="str">
        <f>IF(J26="","",VLOOKUP(J26,商品一覧!A:C,2,FALSE))</f>
        <v/>
      </c>
      <c r="L26" s="86" t="str">
        <f>IF(J26="","",VLOOKUP(J26,商品一覧!A:C,3,FALSE))</f>
        <v/>
      </c>
      <c r="M26" s="214" t="str">
        <f t="shared" si="4"/>
        <v/>
      </c>
      <c r="N26" s="88" t="str">
        <f>IF(D26="","",VLOOKUP(LEFT(D26,2),北海沖縄!B:C,2,FALSE))</f>
        <v/>
      </c>
      <c r="O26" s="88" t="str">
        <f t="shared" si="5"/>
        <v/>
      </c>
      <c r="P26" s="47"/>
      <c r="Q26" s="72"/>
      <c r="R26" s="70"/>
    </row>
    <row r="27" spans="1:18">
      <c r="A27" s="100">
        <v>14</v>
      </c>
      <c r="B27" s="70"/>
      <c r="C27" s="70"/>
      <c r="D27" s="71"/>
      <c r="E27" s="70"/>
      <c r="F27" s="70"/>
      <c r="G27" s="70"/>
      <c r="H27" s="70"/>
      <c r="I27" s="96" t="str">
        <f t="shared" si="1"/>
        <v/>
      </c>
      <c r="J27" s="53"/>
      <c r="K27" s="84" t="str">
        <f>IF(J27="","",VLOOKUP(J27,商品一覧!A:C,2,FALSE))</f>
        <v/>
      </c>
      <c r="L27" s="86" t="str">
        <f>IF(J27="","",VLOOKUP(J27,商品一覧!A:C,3,FALSE))</f>
        <v/>
      </c>
      <c r="M27" s="214" t="str">
        <f t="shared" si="4"/>
        <v/>
      </c>
      <c r="N27" s="88" t="str">
        <f>IF(D27="","",VLOOKUP(LEFT(D27,2),北海沖縄!B:C,2,FALSE))</f>
        <v/>
      </c>
      <c r="O27" s="88" t="str">
        <f t="shared" si="5"/>
        <v/>
      </c>
      <c r="P27" s="47"/>
      <c r="Q27" s="72"/>
      <c r="R27" s="70"/>
    </row>
    <row r="28" spans="1:18">
      <c r="A28" s="100">
        <v>15</v>
      </c>
      <c r="B28" s="70"/>
      <c r="C28" s="70"/>
      <c r="D28" s="71"/>
      <c r="E28" s="70"/>
      <c r="F28" s="70"/>
      <c r="G28" s="70"/>
      <c r="H28" s="70"/>
      <c r="I28" s="96" t="str">
        <f t="shared" si="1"/>
        <v/>
      </c>
      <c r="J28" s="53"/>
      <c r="K28" s="84" t="str">
        <f>IF(J28="","",VLOOKUP(J28,商品一覧!A:C,2,FALSE))</f>
        <v/>
      </c>
      <c r="L28" s="86" t="str">
        <f>IF(J28="","",VLOOKUP(J28,商品一覧!A:C,3,FALSE))</f>
        <v/>
      </c>
      <c r="M28" s="214" t="str">
        <f t="shared" si="4"/>
        <v/>
      </c>
      <c r="N28" s="88" t="str">
        <f>IF(D28="","",VLOOKUP(LEFT(D28,2),北海沖縄!B:C,2,FALSE))</f>
        <v/>
      </c>
      <c r="O28" s="88" t="str">
        <f t="shared" si="5"/>
        <v/>
      </c>
      <c r="P28" s="47"/>
      <c r="Q28" s="72"/>
      <c r="R28" s="70"/>
    </row>
    <row r="29" spans="1:18">
      <c r="A29" s="101">
        <v>16</v>
      </c>
      <c r="B29" s="70"/>
      <c r="C29" s="70"/>
      <c r="D29" s="71"/>
      <c r="E29" s="70"/>
      <c r="F29" s="70"/>
      <c r="G29" s="70"/>
      <c r="H29" s="70"/>
      <c r="I29" s="96" t="str">
        <f t="shared" si="1"/>
        <v/>
      </c>
      <c r="J29" s="53"/>
      <c r="K29" s="84" t="str">
        <f>IF(J29="","",VLOOKUP(J29,商品一覧!A:C,2,FALSE))</f>
        <v/>
      </c>
      <c r="L29" s="86" t="str">
        <f>IF(J29="","",VLOOKUP(J29,商品一覧!A:C,3,FALSE))</f>
        <v/>
      </c>
      <c r="M29" s="214" t="str">
        <f t="shared" si="4"/>
        <v/>
      </c>
      <c r="N29" s="88" t="str">
        <f>IF(D29="","",VLOOKUP(LEFT(D29,2),北海沖縄!B:C,2,FALSE))</f>
        <v/>
      </c>
      <c r="O29" s="88" t="str">
        <f t="shared" si="5"/>
        <v/>
      </c>
      <c r="P29" s="47"/>
      <c r="Q29" s="72"/>
      <c r="R29" s="70"/>
    </row>
    <row r="30" spans="1:18">
      <c r="A30" s="100">
        <v>17</v>
      </c>
      <c r="B30" s="70"/>
      <c r="C30" s="70"/>
      <c r="D30" s="71"/>
      <c r="E30" s="70"/>
      <c r="F30" s="70"/>
      <c r="G30" s="70"/>
      <c r="H30" s="70"/>
      <c r="I30" s="96" t="str">
        <f t="shared" si="1"/>
        <v/>
      </c>
      <c r="J30" s="53"/>
      <c r="K30" s="84" t="str">
        <f>IF(J30="","",VLOOKUP(J30,商品一覧!A:C,2,FALSE))</f>
        <v/>
      </c>
      <c r="L30" s="86" t="str">
        <f>IF(J30="","",VLOOKUP(J30,商品一覧!A:C,3,FALSE))</f>
        <v/>
      </c>
      <c r="M30" s="214" t="str">
        <f t="shared" si="4"/>
        <v/>
      </c>
      <c r="N30" s="88" t="str">
        <f>IF(D30="","",VLOOKUP(LEFT(D30,2),北海沖縄!B:C,2,FALSE))</f>
        <v/>
      </c>
      <c r="O30" s="88" t="str">
        <f t="shared" si="5"/>
        <v/>
      </c>
      <c r="P30" s="47"/>
      <c r="Q30" s="72"/>
      <c r="R30" s="70"/>
    </row>
    <row r="31" spans="1:18">
      <c r="A31" s="100">
        <v>18</v>
      </c>
      <c r="B31" s="70"/>
      <c r="C31" s="70"/>
      <c r="D31" s="71"/>
      <c r="E31" s="70"/>
      <c r="F31" s="70"/>
      <c r="G31" s="70"/>
      <c r="H31" s="70"/>
      <c r="I31" s="96" t="str">
        <f t="shared" si="1"/>
        <v/>
      </c>
      <c r="J31" s="53"/>
      <c r="K31" s="84" t="str">
        <f>IF(J31="","",VLOOKUP(J31,商品一覧!A:C,2,FALSE))</f>
        <v/>
      </c>
      <c r="L31" s="86" t="str">
        <f>IF(J31="","",VLOOKUP(J31,商品一覧!A:C,3,FALSE))</f>
        <v/>
      </c>
      <c r="M31" s="214" t="str">
        <f t="shared" si="4"/>
        <v/>
      </c>
      <c r="N31" s="88" t="str">
        <f>IF(D31="","",VLOOKUP(LEFT(D31,2),北海沖縄!B:C,2,FALSE))</f>
        <v/>
      </c>
      <c r="O31" s="88" t="str">
        <f t="shared" si="5"/>
        <v/>
      </c>
      <c r="P31" s="47"/>
      <c r="Q31" s="72"/>
      <c r="R31" s="70"/>
    </row>
    <row r="32" spans="1:18">
      <c r="A32" s="101">
        <v>19</v>
      </c>
      <c r="B32" s="70"/>
      <c r="C32" s="70"/>
      <c r="D32" s="71"/>
      <c r="E32" s="70"/>
      <c r="F32" s="70"/>
      <c r="G32" s="70"/>
      <c r="H32" s="70"/>
      <c r="I32" s="96" t="str">
        <f t="shared" si="1"/>
        <v/>
      </c>
      <c r="J32" s="53"/>
      <c r="K32" s="84" t="str">
        <f>IF(J32="","",VLOOKUP(J32,商品一覧!A:C,2,FALSE))</f>
        <v/>
      </c>
      <c r="L32" s="86" t="str">
        <f>IF(J32="","",VLOOKUP(J32,商品一覧!A:C,3,FALSE))</f>
        <v/>
      </c>
      <c r="M32" s="214" t="str">
        <f t="shared" si="4"/>
        <v/>
      </c>
      <c r="N32" s="88" t="str">
        <f>IF(D32="","",VLOOKUP(LEFT(D32,2),北海沖縄!B:C,2,FALSE))</f>
        <v/>
      </c>
      <c r="O32" s="88" t="str">
        <f t="shared" si="5"/>
        <v/>
      </c>
      <c r="P32" s="47"/>
      <c r="Q32" s="72"/>
      <c r="R32" s="70"/>
    </row>
    <row r="33" spans="1:18">
      <c r="A33" s="100">
        <v>20</v>
      </c>
      <c r="B33" s="70"/>
      <c r="C33" s="70"/>
      <c r="D33" s="71"/>
      <c r="E33" s="70"/>
      <c r="F33" s="70"/>
      <c r="G33" s="70"/>
      <c r="H33" s="70"/>
      <c r="I33" s="96" t="str">
        <f t="shared" si="1"/>
        <v/>
      </c>
      <c r="J33" s="53"/>
      <c r="K33" s="84" t="str">
        <f>IF(J33="","",VLOOKUP(J33,商品一覧!A:C,2,FALSE))</f>
        <v/>
      </c>
      <c r="L33" s="86" t="str">
        <f>IF(J33="","",VLOOKUP(J33,商品一覧!A:C,3,FALSE))</f>
        <v/>
      </c>
      <c r="M33" s="214" t="str">
        <f t="shared" si="4"/>
        <v/>
      </c>
      <c r="N33" s="88" t="str">
        <f>IF(D33="","",VLOOKUP(LEFT(D33,2),北海沖縄!B:C,2,FALSE))</f>
        <v/>
      </c>
      <c r="O33" s="88" t="str">
        <f t="shared" si="5"/>
        <v/>
      </c>
      <c r="P33" s="47"/>
      <c r="Q33" s="72"/>
      <c r="R33" s="70"/>
    </row>
    <row r="34" spans="1:18">
      <c r="A34" s="100">
        <v>21</v>
      </c>
      <c r="B34" s="70"/>
      <c r="C34" s="70"/>
      <c r="D34" s="71"/>
      <c r="E34" s="70"/>
      <c r="F34" s="70"/>
      <c r="G34" s="70"/>
      <c r="H34" s="70"/>
      <c r="I34" s="96" t="str">
        <f t="shared" si="1"/>
        <v/>
      </c>
      <c r="J34" s="53"/>
      <c r="K34" s="84" t="str">
        <f>IF(J34="","",VLOOKUP(J34,商品一覧!A:C,2,FALSE))</f>
        <v/>
      </c>
      <c r="L34" s="86" t="str">
        <f>IF(J34="","",VLOOKUP(J34,商品一覧!A:C,3,FALSE))</f>
        <v/>
      </c>
      <c r="M34" s="214" t="str">
        <f t="shared" si="4"/>
        <v/>
      </c>
      <c r="N34" s="88" t="str">
        <f>IF(D34="","",VLOOKUP(LEFT(D34,2),北海沖縄!B:C,2,FALSE))</f>
        <v/>
      </c>
      <c r="O34" s="88" t="str">
        <f t="shared" si="5"/>
        <v/>
      </c>
      <c r="P34" s="47"/>
      <c r="Q34" s="72"/>
      <c r="R34" s="70"/>
    </row>
    <row r="35" spans="1:18">
      <c r="A35" s="101">
        <v>22</v>
      </c>
      <c r="B35" s="70"/>
      <c r="C35" s="70"/>
      <c r="D35" s="71"/>
      <c r="E35" s="70"/>
      <c r="F35" s="70"/>
      <c r="G35" s="70"/>
      <c r="H35" s="70"/>
      <c r="I35" s="96" t="str">
        <f t="shared" si="1"/>
        <v/>
      </c>
      <c r="J35" s="53"/>
      <c r="K35" s="84" t="str">
        <f>IF(J35="","",VLOOKUP(J35,商品一覧!A:C,2,FALSE))</f>
        <v/>
      </c>
      <c r="L35" s="86" t="str">
        <f>IF(J35="","",VLOOKUP(J35,商品一覧!A:C,3,FALSE))</f>
        <v/>
      </c>
      <c r="M35" s="214" t="str">
        <f t="shared" si="4"/>
        <v/>
      </c>
      <c r="N35" s="88" t="str">
        <f>IF(D35="","",VLOOKUP(LEFT(D35,2),北海沖縄!B:C,2,FALSE))</f>
        <v/>
      </c>
      <c r="O35" s="88" t="str">
        <f t="shared" si="5"/>
        <v/>
      </c>
      <c r="P35" s="47"/>
      <c r="Q35" s="72"/>
      <c r="R35" s="70"/>
    </row>
    <row r="36" spans="1:18">
      <c r="A36" s="100">
        <v>23</v>
      </c>
      <c r="B36" s="70"/>
      <c r="C36" s="70"/>
      <c r="D36" s="71"/>
      <c r="E36" s="70"/>
      <c r="F36" s="70"/>
      <c r="G36" s="70"/>
      <c r="H36" s="70"/>
      <c r="I36" s="96" t="str">
        <f t="shared" si="1"/>
        <v/>
      </c>
      <c r="J36" s="53"/>
      <c r="K36" s="84" t="str">
        <f>IF(J36="","",VLOOKUP(J36,商品一覧!A:C,2,FALSE))</f>
        <v/>
      </c>
      <c r="L36" s="86" t="str">
        <f>IF(J36="","",VLOOKUP(J36,商品一覧!A:C,3,FALSE))</f>
        <v/>
      </c>
      <c r="M36" s="214" t="str">
        <f t="shared" si="4"/>
        <v/>
      </c>
      <c r="N36" s="88" t="str">
        <f>IF(D36="","",VLOOKUP(LEFT(D36,2),北海沖縄!B:C,2,FALSE))</f>
        <v/>
      </c>
      <c r="O36" s="88" t="str">
        <f t="shared" si="5"/>
        <v/>
      </c>
      <c r="P36" s="47"/>
      <c r="Q36" s="72"/>
      <c r="R36" s="70"/>
    </row>
    <row r="37" spans="1:18">
      <c r="A37" s="100">
        <v>24</v>
      </c>
      <c r="B37" s="70"/>
      <c r="C37" s="70"/>
      <c r="D37" s="71"/>
      <c r="E37" s="70"/>
      <c r="F37" s="70"/>
      <c r="G37" s="70"/>
      <c r="H37" s="70"/>
      <c r="I37" s="96" t="str">
        <f t="shared" si="1"/>
        <v/>
      </c>
      <c r="J37" s="53"/>
      <c r="K37" s="84" t="str">
        <f>IF(J37="","",VLOOKUP(J37,商品一覧!A:C,2,FALSE))</f>
        <v/>
      </c>
      <c r="L37" s="86" t="str">
        <f>IF(J37="","",VLOOKUP(J37,商品一覧!A:C,3,FALSE))</f>
        <v/>
      </c>
      <c r="M37" s="214" t="str">
        <f t="shared" si="4"/>
        <v/>
      </c>
      <c r="N37" s="88" t="str">
        <f>IF(D37="","",VLOOKUP(LEFT(D37,2),北海沖縄!B:C,2,FALSE))</f>
        <v/>
      </c>
      <c r="O37" s="88" t="str">
        <f t="shared" si="5"/>
        <v/>
      </c>
      <c r="P37" s="47"/>
      <c r="Q37" s="72"/>
      <c r="R37" s="70"/>
    </row>
    <row r="38" spans="1:18">
      <c r="A38" s="101">
        <v>25</v>
      </c>
      <c r="B38" s="70"/>
      <c r="C38" s="70"/>
      <c r="D38" s="71"/>
      <c r="E38" s="70"/>
      <c r="F38" s="70"/>
      <c r="G38" s="70"/>
      <c r="H38" s="70"/>
      <c r="I38" s="96" t="str">
        <f t="shared" si="1"/>
        <v/>
      </c>
      <c r="J38" s="53"/>
      <c r="K38" s="84" t="str">
        <f>IF(J38="","",VLOOKUP(J38,商品一覧!A:C,2,FALSE))</f>
        <v/>
      </c>
      <c r="L38" s="86" t="str">
        <f>IF(J38="","",VLOOKUP(J38,商品一覧!A:C,3,FALSE))</f>
        <v/>
      </c>
      <c r="M38" s="214" t="str">
        <f t="shared" si="4"/>
        <v/>
      </c>
      <c r="N38" s="88" t="str">
        <f>IF(D38="","",VLOOKUP(LEFT(D38,2),北海沖縄!B:C,2,FALSE))</f>
        <v/>
      </c>
      <c r="O38" s="88" t="str">
        <f t="shared" si="5"/>
        <v/>
      </c>
      <c r="P38" s="47"/>
      <c r="Q38" s="72"/>
      <c r="R38" s="70"/>
    </row>
    <row r="39" spans="1:18">
      <c r="A39" s="100">
        <v>26</v>
      </c>
      <c r="B39" s="70"/>
      <c r="C39" s="70"/>
      <c r="D39" s="71"/>
      <c r="E39" s="70"/>
      <c r="F39" s="70"/>
      <c r="G39" s="70"/>
      <c r="H39" s="70"/>
      <c r="I39" s="96" t="str">
        <f t="shared" si="1"/>
        <v/>
      </c>
      <c r="J39" s="53"/>
      <c r="K39" s="84" t="str">
        <f>IF(J39="","",VLOOKUP(J39,商品一覧!A:C,2,FALSE))</f>
        <v/>
      </c>
      <c r="L39" s="86" t="str">
        <f>IF(J39="","",VLOOKUP(J39,商品一覧!A:C,3,FALSE))</f>
        <v/>
      </c>
      <c r="M39" s="214" t="str">
        <f t="shared" si="4"/>
        <v/>
      </c>
      <c r="N39" s="88" t="str">
        <f>IF(D39="","",VLOOKUP(LEFT(D39,2),北海沖縄!B:C,2,FALSE))</f>
        <v/>
      </c>
      <c r="O39" s="88" t="str">
        <f t="shared" si="5"/>
        <v/>
      </c>
      <c r="P39" s="47"/>
      <c r="Q39" s="72"/>
      <c r="R39" s="70"/>
    </row>
    <row r="40" spans="1:18">
      <c r="A40" s="100">
        <v>27</v>
      </c>
      <c r="B40" s="70"/>
      <c r="C40" s="70"/>
      <c r="D40" s="71"/>
      <c r="E40" s="70"/>
      <c r="F40" s="70"/>
      <c r="G40" s="70"/>
      <c r="H40" s="70"/>
      <c r="I40" s="96" t="str">
        <f t="shared" si="1"/>
        <v/>
      </c>
      <c r="J40" s="53"/>
      <c r="K40" s="84" t="str">
        <f>IF(J40="","",VLOOKUP(J40,商品一覧!A:C,2,FALSE))</f>
        <v/>
      </c>
      <c r="L40" s="86" t="str">
        <f>IF(J40="","",VLOOKUP(J40,商品一覧!A:C,3,FALSE))</f>
        <v/>
      </c>
      <c r="M40" s="214" t="str">
        <f t="shared" si="4"/>
        <v/>
      </c>
      <c r="N40" s="88" t="str">
        <f>IF(D40="","",VLOOKUP(LEFT(D40,2),北海沖縄!B:C,2,FALSE))</f>
        <v/>
      </c>
      <c r="O40" s="88" t="str">
        <f t="shared" si="5"/>
        <v/>
      </c>
      <c r="P40" s="47"/>
      <c r="Q40" s="72"/>
      <c r="R40" s="70"/>
    </row>
    <row r="41" spans="1:18">
      <c r="A41" s="101">
        <v>28</v>
      </c>
      <c r="B41" s="70"/>
      <c r="C41" s="70"/>
      <c r="D41" s="71"/>
      <c r="E41" s="70"/>
      <c r="F41" s="70"/>
      <c r="G41" s="70"/>
      <c r="H41" s="70"/>
      <c r="I41" s="96" t="str">
        <f t="shared" si="1"/>
        <v/>
      </c>
      <c r="J41" s="53"/>
      <c r="K41" s="84" t="str">
        <f>IF(J41="","",VLOOKUP(J41,商品一覧!A:C,2,FALSE))</f>
        <v/>
      </c>
      <c r="L41" s="86" t="str">
        <f>IF(J41="","",VLOOKUP(J41,商品一覧!A:C,3,FALSE))</f>
        <v/>
      </c>
      <c r="M41" s="214" t="str">
        <f t="shared" si="4"/>
        <v/>
      </c>
      <c r="N41" s="88" t="str">
        <f>IF(D41="","",VLOOKUP(LEFT(D41,2),北海沖縄!B:C,2,FALSE))</f>
        <v/>
      </c>
      <c r="O41" s="88" t="str">
        <f t="shared" si="5"/>
        <v/>
      </c>
      <c r="P41" s="47"/>
      <c r="Q41" s="72"/>
      <c r="R41" s="70"/>
    </row>
    <row r="42" spans="1:18">
      <c r="A42" s="100">
        <v>29</v>
      </c>
      <c r="B42" s="70"/>
      <c r="C42" s="70"/>
      <c r="D42" s="71"/>
      <c r="E42" s="70"/>
      <c r="F42" s="70"/>
      <c r="G42" s="70"/>
      <c r="H42" s="70"/>
      <c r="I42" s="96" t="str">
        <f t="shared" si="1"/>
        <v/>
      </c>
      <c r="J42" s="53"/>
      <c r="K42" s="84" t="str">
        <f>IF(J42="","",VLOOKUP(J42,商品一覧!A:C,2,FALSE))</f>
        <v/>
      </c>
      <c r="L42" s="86" t="str">
        <f>IF(J42="","",VLOOKUP(J42,商品一覧!A:C,3,FALSE))</f>
        <v/>
      </c>
      <c r="M42" s="214" t="str">
        <f t="shared" si="4"/>
        <v/>
      </c>
      <c r="N42" s="88" t="str">
        <f>IF(D42="","",VLOOKUP(LEFT(D42,2),北海沖縄!B:C,2,FALSE))</f>
        <v/>
      </c>
      <c r="O42" s="88" t="str">
        <f t="shared" si="5"/>
        <v/>
      </c>
      <c r="P42" s="47"/>
      <c r="Q42" s="72"/>
      <c r="R42" s="70"/>
    </row>
    <row r="43" spans="1:18">
      <c r="A43" s="100">
        <v>30</v>
      </c>
      <c r="B43" s="70"/>
      <c r="C43" s="70"/>
      <c r="D43" s="71"/>
      <c r="E43" s="70"/>
      <c r="F43" s="70"/>
      <c r="G43" s="70"/>
      <c r="H43" s="70"/>
      <c r="I43" s="96" t="str">
        <f t="shared" si="1"/>
        <v/>
      </c>
      <c r="J43" s="53"/>
      <c r="K43" s="84" t="str">
        <f>IF(J43="","",VLOOKUP(J43,商品一覧!A:C,2,FALSE))</f>
        <v/>
      </c>
      <c r="L43" s="86" t="str">
        <f>IF(J43="","",VLOOKUP(J43,商品一覧!A:C,3,FALSE))</f>
        <v/>
      </c>
      <c r="M43" s="214" t="str">
        <f t="shared" si="4"/>
        <v/>
      </c>
      <c r="N43" s="88" t="str">
        <f>IF(D43="","",VLOOKUP(LEFT(D43,2),北海沖縄!B:C,2,FALSE))</f>
        <v/>
      </c>
      <c r="O43" s="88" t="str">
        <f t="shared" si="5"/>
        <v/>
      </c>
      <c r="P43" s="47"/>
      <c r="Q43" s="72"/>
      <c r="R43" s="70"/>
    </row>
    <row r="44" spans="1:18">
      <c r="A44" s="101">
        <v>31</v>
      </c>
      <c r="B44" s="70"/>
      <c r="C44" s="70"/>
      <c r="D44" s="71"/>
      <c r="E44" s="70"/>
      <c r="F44" s="70"/>
      <c r="G44" s="70"/>
      <c r="H44" s="70"/>
      <c r="I44" s="96" t="str">
        <f t="shared" si="1"/>
        <v/>
      </c>
      <c r="J44" s="53"/>
      <c r="K44" s="84" t="str">
        <f>IF(J44="","",VLOOKUP(J44,商品一覧!A:C,2,FALSE))</f>
        <v/>
      </c>
      <c r="L44" s="86" t="str">
        <f>IF(J44="","",VLOOKUP(J44,商品一覧!A:C,3,FALSE))</f>
        <v/>
      </c>
      <c r="M44" s="214" t="str">
        <f t="shared" si="4"/>
        <v/>
      </c>
      <c r="N44" s="88" t="str">
        <f>IF(D44="","",VLOOKUP(LEFT(D44,2),北海沖縄!B:C,2,FALSE))</f>
        <v/>
      </c>
      <c r="O44" s="88" t="str">
        <f t="shared" si="5"/>
        <v/>
      </c>
      <c r="P44" s="47"/>
      <c r="Q44" s="72"/>
      <c r="R44" s="70"/>
    </row>
    <row r="45" spans="1:18">
      <c r="A45" s="100">
        <v>32</v>
      </c>
      <c r="B45" s="70"/>
      <c r="C45" s="70"/>
      <c r="D45" s="71"/>
      <c r="E45" s="70"/>
      <c r="F45" s="70"/>
      <c r="G45" s="70"/>
      <c r="H45" s="70"/>
      <c r="I45" s="96" t="str">
        <f t="shared" si="1"/>
        <v/>
      </c>
      <c r="J45" s="53"/>
      <c r="K45" s="84" t="str">
        <f>IF(J45="","",VLOOKUP(J45,商品一覧!A:C,2,FALSE))</f>
        <v/>
      </c>
      <c r="L45" s="86" t="str">
        <f>IF(J45="","",VLOOKUP(J45,商品一覧!A:C,3,FALSE))</f>
        <v/>
      </c>
      <c r="M45" s="214" t="str">
        <f t="shared" si="4"/>
        <v/>
      </c>
      <c r="N45" s="88" t="str">
        <f>IF(D45="","",VLOOKUP(LEFT(D45,2),北海沖縄!B:C,2,FALSE))</f>
        <v/>
      </c>
      <c r="O45" s="88" t="str">
        <f t="shared" si="5"/>
        <v/>
      </c>
      <c r="P45" s="47"/>
      <c r="Q45" s="72"/>
      <c r="R45" s="70"/>
    </row>
    <row r="46" spans="1:18">
      <c r="A46" s="100">
        <v>33</v>
      </c>
      <c r="B46" s="70"/>
      <c r="C46" s="70"/>
      <c r="D46" s="71"/>
      <c r="E46" s="70"/>
      <c r="F46" s="70"/>
      <c r="G46" s="70"/>
      <c r="H46" s="70"/>
      <c r="I46" s="96" t="str">
        <f t="shared" si="1"/>
        <v/>
      </c>
      <c r="J46" s="53"/>
      <c r="K46" s="84" t="str">
        <f>IF(J46="","",VLOOKUP(J46,商品一覧!A:C,2,FALSE))</f>
        <v/>
      </c>
      <c r="L46" s="86" t="str">
        <f>IF(J46="","",VLOOKUP(J46,商品一覧!A:C,3,FALSE))</f>
        <v/>
      </c>
      <c r="M46" s="214" t="str">
        <f t="shared" si="4"/>
        <v/>
      </c>
      <c r="N46" s="88" t="str">
        <f>IF(D46="","",VLOOKUP(LEFT(D46,2),北海沖縄!B:C,2,FALSE))</f>
        <v/>
      </c>
      <c r="O46" s="88" t="str">
        <f t="shared" si="5"/>
        <v/>
      </c>
      <c r="P46" s="47"/>
      <c r="Q46" s="72"/>
      <c r="R46" s="70"/>
    </row>
    <row r="47" spans="1:18">
      <c r="A47" s="101">
        <v>34</v>
      </c>
      <c r="B47" s="70"/>
      <c r="C47" s="70"/>
      <c r="D47" s="71"/>
      <c r="E47" s="70"/>
      <c r="F47" s="70"/>
      <c r="G47" s="70"/>
      <c r="H47" s="70"/>
      <c r="I47" s="96" t="str">
        <f t="shared" si="1"/>
        <v/>
      </c>
      <c r="J47" s="53"/>
      <c r="K47" s="84" t="str">
        <f>IF(J47="","",VLOOKUP(J47,商品一覧!A:C,2,FALSE))</f>
        <v/>
      </c>
      <c r="L47" s="86" t="str">
        <f>IF(J47="","",VLOOKUP(J47,商品一覧!A:C,3,FALSE))</f>
        <v/>
      </c>
      <c r="M47" s="214" t="str">
        <f t="shared" si="4"/>
        <v/>
      </c>
      <c r="N47" s="88" t="str">
        <f>IF(D47="","",VLOOKUP(LEFT(D47,2),北海沖縄!B:C,2,FALSE))</f>
        <v/>
      </c>
      <c r="O47" s="88" t="str">
        <f t="shared" si="5"/>
        <v/>
      </c>
      <c r="P47" s="47"/>
      <c r="Q47" s="72"/>
      <c r="R47" s="70"/>
    </row>
    <row r="48" spans="1:18">
      <c r="A48" s="100">
        <v>35</v>
      </c>
      <c r="B48" s="70"/>
      <c r="C48" s="70"/>
      <c r="D48" s="71"/>
      <c r="E48" s="70"/>
      <c r="F48" s="70"/>
      <c r="G48" s="70"/>
      <c r="H48" s="70"/>
      <c r="I48" s="96" t="str">
        <f t="shared" si="1"/>
        <v/>
      </c>
      <c r="J48" s="53"/>
      <c r="K48" s="84" t="str">
        <f>IF(J48="","",VLOOKUP(J48,商品一覧!A:C,2,FALSE))</f>
        <v/>
      </c>
      <c r="L48" s="86" t="str">
        <f>IF(J48="","",VLOOKUP(J48,商品一覧!A:C,3,FALSE))</f>
        <v/>
      </c>
      <c r="M48" s="214" t="str">
        <f t="shared" si="4"/>
        <v/>
      </c>
      <c r="N48" s="88" t="str">
        <f>IF(D48="","",VLOOKUP(LEFT(D48,2),北海沖縄!B:C,2,FALSE))</f>
        <v/>
      </c>
      <c r="O48" s="88" t="str">
        <f t="shared" si="5"/>
        <v/>
      </c>
      <c r="P48" s="47"/>
      <c r="Q48" s="72"/>
      <c r="R48" s="70"/>
    </row>
    <row r="49" spans="1:18">
      <c r="A49" s="100">
        <v>36</v>
      </c>
      <c r="B49" s="70"/>
      <c r="C49" s="70"/>
      <c r="D49" s="71"/>
      <c r="E49" s="70"/>
      <c r="F49" s="70"/>
      <c r="G49" s="70"/>
      <c r="H49" s="70"/>
      <c r="I49" s="96" t="str">
        <f t="shared" si="1"/>
        <v/>
      </c>
      <c r="J49" s="53"/>
      <c r="K49" s="84" t="str">
        <f>IF(J49="","",VLOOKUP(J49,商品一覧!A:C,2,FALSE))</f>
        <v/>
      </c>
      <c r="L49" s="86" t="str">
        <f>IF(J49="","",VLOOKUP(J49,商品一覧!A:C,3,FALSE))</f>
        <v/>
      </c>
      <c r="M49" s="214" t="str">
        <f t="shared" si="4"/>
        <v/>
      </c>
      <c r="N49" s="88" t="str">
        <f>IF(D49="","",VLOOKUP(LEFT(D49,2),北海沖縄!B:C,2,FALSE))</f>
        <v/>
      </c>
      <c r="O49" s="88" t="str">
        <f t="shared" si="5"/>
        <v/>
      </c>
      <c r="P49" s="47"/>
      <c r="Q49" s="72"/>
      <c r="R49" s="70"/>
    </row>
    <row r="50" spans="1:18">
      <c r="A50" s="101">
        <v>37</v>
      </c>
      <c r="B50" s="70"/>
      <c r="C50" s="70"/>
      <c r="D50" s="71"/>
      <c r="E50" s="70"/>
      <c r="F50" s="70"/>
      <c r="G50" s="70"/>
      <c r="H50" s="70"/>
      <c r="I50" s="96" t="str">
        <f t="shared" si="1"/>
        <v/>
      </c>
      <c r="J50" s="53"/>
      <c r="K50" s="84" t="str">
        <f>IF(J50="","",VLOOKUP(J50,商品一覧!A:C,2,FALSE))</f>
        <v/>
      </c>
      <c r="L50" s="86" t="str">
        <f>IF(J50="","",VLOOKUP(J50,商品一覧!A:C,3,FALSE))</f>
        <v/>
      </c>
      <c r="M50" s="214" t="str">
        <f t="shared" si="4"/>
        <v/>
      </c>
      <c r="N50" s="88" t="str">
        <f>IF(D50="","",VLOOKUP(LEFT(D50,2),北海沖縄!B:C,2,FALSE))</f>
        <v/>
      </c>
      <c r="O50" s="88" t="str">
        <f t="shared" si="5"/>
        <v/>
      </c>
      <c r="P50" s="47"/>
      <c r="Q50" s="72"/>
      <c r="R50" s="70"/>
    </row>
    <row r="51" spans="1:18">
      <c r="A51" s="100">
        <v>38</v>
      </c>
      <c r="B51" s="70"/>
      <c r="C51" s="70"/>
      <c r="D51" s="71"/>
      <c r="E51" s="70"/>
      <c r="F51" s="70"/>
      <c r="G51" s="70"/>
      <c r="H51" s="70"/>
      <c r="I51" s="96" t="str">
        <f t="shared" si="1"/>
        <v/>
      </c>
      <c r="J51" s="53"/>
      <c r="K51" s="84" t="str">
        <f>IF(J51="","",VLOOKUP(J51,商品一覧!A:C,2,FALSE))</f>
        <v/>
      </c>
      <c r="L51" s="86" t="str">
        <f>IF(J51="","",VLOOKUP(J51,商品一覧!A:C,3,FALSE))</f>
        <v/>
      </c>
      <c r="M51" s="214" t="str">
        <f t="shared" si="4"/>
        <v/>
      </c>
      <c r="N51" s="88" t="str">
        <f>IF(D51="","",VLOOKUP(LEFT(D51,2),北海沖縄!B:C,2,FALSE))</f>
        <v/>
      </c>
      <c r="O51" s="88" t="str">
        <f t="shared" si="5"/>
        <v/>
      </c>
      <c r="P51" s="47"/>
      <c r="Q51" s="72"/>
      <c r="R51" s="70"/>
    </row>
    <row r="52" spans="1:18">
      <c r="A52" s="100">
        <v>39</v>
      </c>
      <c r="B52" s="70"/>
      <c r="C52" s="70"/>
      <c r="D52" s="71"/>
      <c r="E52" s="70"/>
      <c r="F52" s="70"/>
      <c r="G52" s="70"/>
      <c r="H52" s="70"/>
      <c r="I52" s="96" t="str">
        <f t="shared" si="1"/>
        <v/>
      </c>
      <c r="J52" s="53"/>
      <c r="K52" s="84" t="str">
        <f>IF(J52="","",VLOOKUP(J52,商品一覧!A:C,2,FALSE))</f>
        <v/>
      </c>
      <c r="L52" s="86" t="str">
        <f>IF(J52="","",VLOOKUP(J52,商品一覧!A:C,3,FALSE))</f>
        <v/>
      </c>
      <c r="M52" s="214" t="str">
        <f t="shared" si="4"/>
        <v/>
      </c>
      <c r="N52" s="88" t="str">
        <f>IF(D52="","",VLOOKUP(LEFT(D52,2),北海沖縄!B:C,2,FALSE))</f>
        <v/>
      </c>
      <c r="O52" s="88" t="str">
        <f t="shared" si="5"/>
        <v/>
      </c>
      <c r="P52" s="47"/>
      <c r="Q52" s="72"/>
      <c r="R52" s="70"/>
    </row>
    <row r="53" spans="1:18">
      <c r="A53" s="101">
        <v>40</v>
      </c>
      <c r="B53" s="70"/>
      <c r="C53" s="70"/>
      <c r="D53" s="71"/>
      <c r="E53" s="70"/>
      <c r="F53" s="70"/>
      <c r="G53" s="70"/>
      <c r="H53" s="70"/>
      <c r="I53" s="96" t="str">
        <f t="shared" si="1"/>
        <v/>
      </c>
      <c r="J53" s="53"/>
      <c r="K53" s="84" t="str">
        <f>IF(J53="","",VLOOKUP(J53,商品一覧!A:C,2,FALSE))</f>
        <v/>
      </c>
      <c r="L53" s="86" t="str">
        <f>IF(J53="","",VLOOKUP(J53,商品一覧!A:C,3,FALSE))</f>
        <v/>
      </c>
      <c r="M53" s="214" t="str">
        <f t="shared" si="4"/>
        <v/>
      </c>
      <c r="N53" s="88" t="str">
        <f>IF(D53="","",VLOOKUP(LEFT(D53,2),北海沖縄!B:C,2,FALSE))</f>
        <v/>
      </c>
      <c r="O53" s="88" t="str">
        <f t="shared" si="5"/>
        <v/>
      </c>
      <c r="P53" s="47"/>
      <c r="Q53" s="72"/>
      <c r="R53" s="70"/>
    </row>
    <row r="54" spans="1:18">
      <c r="A54" s="100">
        <v>41</v>
      </c>
      <c r="B54" s="70"/>
      <c r="C54" s="70"/>
      <c r="D54" s="71"/>
      <c r="E54" s="70"/>
      <c r="F54" s="70"/>
      <c r="G54" s="70"/>
      <c r="H54" s="70"/>
      <c r="I54" s="96" t="str">
        <f t="shared" si="1"/>
        <v/>
      </c>
      <c r="J54" s="53"/>
      <c r="K54" s="84" t="str">
        <f>IF(J54="","",VLOOKUP(J54,商品一覧!A:C,2,FALSE))</f>
        <v/>
      </c>
      <c r="L54" s="86" t="str">
        <f>IF(J54="","",VLOOKUP(J54,商品一覧!A:C,3,FALSE))</f>
        <v/>
      </c>
      <c r="M54" s="214" t="str">
        <f t="shared" si="4"/>
        <v/>
      </c>
      <c r="N54" s="88" t="str">
        <f>IF(D54="","",VLOOKUP(LEFT(D54,2),北海沖縄!B:C,2,FALSE))</f>
        <v/>
      </c>
      <c r="O54" s="88" t="str">
        <f t="shared" si="5"/>
        <v/>
      </c>
      <c r="P54" s="47"/>
      <c r="Q54" s="72"/>
      <c r="R54" s="70"/>
    </row>
    <row r="55" spans="1:18">
      <c r="A55" s="100">
        <v>42</v>
      </c>
      <c r="B55" s="70"/>
      <c r="C55" s="70"/>
      <c r="D55" s="71"/>
      <c r="E55" s="70"/>
      <c r="F55" s="70"/>
      <c r="G55" s="70"/>
      <c r="H55" s="70"/>
      <c r="I55" s="96" t="str">
        <f t="shared" si="1"/>
        <v/>
      </c>
      <c r="J55" s="53"/>
      <c r="K55" s="84" t="str">
        <f>IF(J55="","",VLOOKUP(J55,商品一覧!A:C,2,FALSE))</f>
        <v/>
      </c>
      <c r="L55" s="86" t="str">
        <f>IF(J55="","",VLOOKUP(J55,商品一覧!A:C,3,FALSE))</f>
        <v/>
      </c>
      <c r="M55" s="214" t="str">
        <f t="shared" si="4"/>
        <v/>
      </c>
      <c r="N55" s="88" t="str">
        <f>IF(D55="","",VLOOKUP(LEFT(D55,2),北海沖縄!B:C,2,FALSE))</f>
        <v/>
      </c>
      <c r="O55" s="88" t="str">
        <f t="shared" si="5"/>
        <v/>
      </c>
      <c r="P55" s="47"/>
      <c r="Q55" s="72"/>
      <c r="R55" s="70"/>
    </row>
    <row r="56" spans="1:18">
      <c r="A56" s="101">
        <v>43</v>
      </c>
      <c r="B56" s="70"/>
      <c r="C56" s="70"/>
      <c r="D56" s="71"/>
      <c r="E56" s="70"/>
      <c r="F56" s="70"/>
      <c r="G56" s="70"/>
      <c r="H56" s="70"/>
      <c r="I56" s="96" t="str">
        <f t="shared" si="1"/>
        <v/>
      </c>
      <c r="J56" s="53"/>
      <c r="K56" s="84" t="str">
        <f>IF(J56="","",VLOOKUP(J56,商品一覧!A:C,2,FALSE))</f>
        <v/>
      </c>
      <c r="L56" s="86" t="str">
        <f>IF(J56="","",VLOOKUP(J56,商品一覧!A:C,3,FALSE))</f>
        <v/>
      </c>
      <c r="M56" s="214" t="str">
        <f t="shared" si="4"/>
        <v/>
      </c>
      <c r="N56" s="88" t="str">
        <f>IF(D56="","",VLOOKUP(LEFT(D56,2),北海沖縄!B:C,2,FALSE))</f>
        <v/>
      </c>
      <c r="O56" s="88" t="str">
        <f t="shared" si="5"/>
        <v/>
      </c>
      <c r="P56" s="47"/>
      <c r="Q56" s="72"/>
      <c r="R56" s="70"/>
    </row>
    <row r="57" spans="1:18">
      <c r="A57" s="100">
        <v>44</v>
      </c>
      <c r="B57" s="70"/>
      <c r="C57" s="70"/>
      <c r="D57" s="71"/>
      <c r="E57" s="70"/>
      <c r="F57" s="70"/>
      <c r="G57" s="70"/>
      <c r="H57" s="70"/>
      <c r="I57" s="96" t="str">
        <f t="shared" si="1"/>
        <v/>
      </c>
      <c r="J57" s="53"/>
      <c r="K57" s="84" t="str">
        <f>IF(J57="","",VLOOKUP(J57,商品一覧!A:C,2,FALSE))</f>
        <v/>
      </c>
      <c r="L57" s="86" t="str">
        <f>IF(J57="","",VLOOKUP(J57,商品一覧!A:C,3,FALSE))</f>
        <v/>
      </c>
      <c r="M57" s="214" t="str">
        <f t="shared" si="4"/>
        <v/>
      </c>
      <c r="N57" s="88" t="str">
        <f>IF(D57="","",VLOOKUP(LEFT(D57,2),北海沖縄!B:C,2,FALSE))</f>
        <v/>
      </c>
      <c r="O57" s="88" t="str">
        <f t="shared" si="5"/>
        <v/>
      </c>
      <c r="P57" s="47"/>
      <c r="Q57" s="72"/>
      <c r="R57" s="70"/>
    </row>
    <row r="58" spans="1:18">
      <c r="A58" s="100">
        <v>45</v>
      </c>
      <c r="B58" s="70"/>
      <c r="C58" s="70"/>
      <c r="D58" s="71"/>
      <c r="E58" s="70"/>
      <c r="F58" s="70"/>
      <c r="G58" s="70"/>
      <c r="H58" s="70"/>
      <c r="I58" s="96" t="str">
        <f t="shared" si="1"/>
        <v/>
      </c>
      <c r="J58" s="53"/>
      <c r="K58" s="84" t="str">
        <f>IF(J58="","",VLOOKUP(J58,商品一覧!A:C,2,FALSE))</f>
        <v/>
      </c>
      <c r="L58" s="86" t="str">
        <f>IF(J58="","",VLOOKUP(J58,商品一覧!A:C,3,FALSE))</f>
        <v/>
      </c>
      <c r="M58" s="214" t="str">
        <f t="shared" si="4"/>
        <v/>
      </c>
      <c r="N58" s="88" t="str">
        <f>IF(D58="","",VLOOKUP(LEFT(D58,2),北海沖縄!B:C,2,FALSE))</f>
        <v/>
      </c>
      <c r="O58" s="88" t="str">
        <f t="shared" si="5"/>
        <v/>
      </c>
      <c r="P58" s="47"/>
      <c r="Q58" s="72"/>
      <c r="R58" s="70"/>
    </row>
    <row r="59" spans="1:18">
      <c r="A59" s="101">
        <v>46</v>
      </c>
      <c r="B59" s="70"/>
      <c r="C59" s="70"/>
      <c r="D59" s="71"/>
      <c r="E59" s="70"/>
      <c r="F59" s="70"/>
      <c r="G59" s="70"/>
      <c r="H59" s="70"/>
      <c r="I59" s="96" t="str">
        <f t="shared" si="1"/>
        <v/>
      </c>
      <c r="J59" s="53"/>
      <c r="K59" s="84" t="str">
        <f>IF(J59="","",VLOOKUP(J59,商品一覧!A:C,2,FALSE))</f>
        <v/>
      </c>
      <c r="L59" s="86" t="str">
        <f>IF(J59="","",VLOOKUP(J59,商品一覧!A:C,3,FALSE))</f>
        <v/>
      </c>
      <c r="M59" s="214" t="str">
        <f t="shared" si="4"/>
        <v/>
      </c>
      <c r="N59" s="88" t="str">
        <f>IF(D59="","",VLOOKUP(LEFT(D59,2),北海沖縄!B:C,2,FALSE))</f>
        <v/>
      </c>
      <c r="O59" s="88" t="str">
        <f t="shared" si="5"/>
        <v/>
      </c>
      <c r="P59" s="47"/>
      <c r="Q59" s="72"/>
      <c r="R59" s="70"/>
    </row>
    <row r="60" spans="1:18">
      <c r="A60" s="100">
        <v>47</v>
      </c>
      <c r="B60" s="70"/>
      <c r="C60" s="70"/>
      <c r="D60" s="71"/>
      <c r="E60" s="70"/>
      <c r="F60" s="70"/>
      <c r="G60" s="70"/>
      <c r="H60" s="70"/>
      <c r="I60" s="96" t="str">
        <f t="shared" si="1"/>
        <v/>
      </c>
      <c r="J60" s="53"/>
      <c r="K60" s="84" t="str">
        <f>IF(J60="","",VLOOKUP(J60,商品一覧!A:C,2,FALSE))</f>
        <v/>
      </c>
      <c r="L60" s="86" t="str">
        <f>IF(J60="","",VLOOKUP(J60,商品一覧!A:C,3,FALSE))</f>
        <v/>
      </c>
      <c r="M60" s="214" t="str">
        <f t="shared" si="4"/>
        <v/>
      </c>
      <c r="N60" s="88" t="str">
        <f>IF(D60="","",VLOOKUP(LEFT(D60,2),北海沖縄!B:C,2,FALSE))</f>
        <v/>
      </c>
      <c r="O60" s="88" t="str">
        <f t="shared" si="5"/>
        <v/>
      </c>
      <c r="P60" s="47"/>
      <c r="Q60" s="72"/>
      <c r="R60" s="70"/>
    </row>
    <row r="61" spans="1:18">
      <c r="A61" s="100">
        <v>48</v>
      </c>
      <c r="B61" s="70"/>
      <c r="C61" s="70"/>
      <c r="D61" s="71"/>
      <c r="E61" s="70"/>
      <c r="F61" s="70"/>
      <c r="G61" s="70"/>
      <c r="H61" s="70"/>
      <c r="I61" s="96" t="str">
        <f t="shared" si="1"/>
        <v/>
      </c>
      <c r="J61" s="53"/>
      <c r="K61" s="84" t="str">
        <f>IF(J61="","",VLOOKUP(J61,商品一覧!A:C,2,FALSE))</f>
        <v/>
      </c>
      <c r="L61" s="86" t="str">
        <f>IF(J61="","",VLOOKUP(J61,商品一覧!A:C,3,FALSE))</f>
        <v/>
      </c>
      <c r="M61" s="214" t="str">
        <f t="shared" si="4"/>
        <v/>
      </c>
      <c r="N61" s="88" t="str">
        <f>IF(D61="","",VLOOKUP(LEFT(D61,2),北海沖縄!B:C,2,FALSE))</f>
        <v/>
      </c>
      <c r="O61" s="88" t="str">
        <f t="shared" si="5"/>
        <v/>
      </c>
      <c r="P61" s="47"/>
      <c r="Q61" s="72"/>
      <c r="R61" s="70"/>
    </row>
    <row r="62" spans="1:18">
      <c r="A62" s="101">
        <v>49</v>
      </c>
      <c r="B62" s="70"/>
      <c r="C62" s="70"/>
      <c r="D62" s="71"/>
      <c r="E62" s="70"/>
      <c r="F62" s="70"/>
      <c r="G62" s="70"/>
      <c r="H62" s="70"/>
      <c r="I62" s="96" t="str">
        <f t="shared" si="1"/>
        <v/>
      </c>
      <c r="J62" s="53"/>
      <c r="K62" s="84" t="str">
        <f>IF(J62="","",VLOOKUP(J62,商品一覧!A:C,2,FALSE))</f>
        <v/>
      </c>
      <c r="L62" s="86" t="str">
        <f>IF(J62="","",VLOOKUP(J62,商品一覧!A:C,3,FALSE))</f>
        <v/>
      </c>
      <c r="M62" s="214" t="str">
        <f t="shared" si="4"/>
        <v/>
      </c>
      <c r="N62" s="88" t="str">
        <f>IF(D62="","",VLOOKUP(LEFT(D62,2),北海沖縄!B:C,2,FALSE))</f>
        <v/>
      </c>
      <c r="O62" s="88" t="str">
        <f t="shared" si="5"/>
        <v/>
      </c>
      <c r="P62" s="47"/>
      <c r="Q62" s="72"/>
      <c r="R62" s="70"/>
    </row>
    <row r="63" spans="1:18">
      <c r="A63" s="100">
        <v>50</v>
      </c>
      <c r="B63" s="70"/>
      <c r="C63" s="70"/>
      <c r="D63" s="71"/>
      <c r="E63" s="70"/>
      <c r="F63" s="70"/>
      <c r="G63" s="70"/>
      <c r="H63" s="70"/>
      <c r="I63" s="96" t="str">
        <f t="shared" si="1"/>
        <v/>
      </c>
      <c r="J63" s="53"/>
      <c r="K63" s="84" t="str">
        <f>IF(J63="","",VLOOKUP(J63,商品一覧!A:C,2,FALSE))</f>
        <v/>
      </c>
      <c r="L63" s="86" t="str">
        <f>IF(J63="","",VLOOKUP(J63,商品一覧!A:C,3,FALSE))</f>
        <v/>
      </c>
      <c r="M63" s="214" t="str">
        <f t="shared" si="4"/>
        <v/>
      </c>
      <c r="N63" s="88" t="str">
        <f>IF(D63="","",VLOOKUP(LEFT(D63,2),北海沖縄!B:C,2,FALSE))</f>
        <v/>
      </c>
      <c r="O63" s="88" t="str">
        <f t="shared" si="5"/>
        <v/>
      </c>
      <c r="P63" s="47"/>
      <c r="Q63" s="72"/>
      <c r="R63" s="70"/>
    </row>
    <row r="64" spans="1:18">
      <c r="A64" s="100">
        <v>51</v>
      </c>
      <c r="B64" s="70"/>
      <c r="C64" s="70"/>
      <c r="D64" s="71"/>
      <c r="E64" s="70"/>
      <c r="F64" s="70"/>
      <c r="G64" s="70"/>
      <c r="H64" s="70"/>
      <c r="I64" s="96" t="str">
        <f t="shared" si="1"/>
        <v/>
      </c>
      <c r="J64" s="53"/>
      <c r="K64" s="84" t="str">
        <f>IF(J64="","",VLOOKUP(J64,商品一覧!A:C,2,FALSE))</f>
        <v/>
      </c>
      <c r="L64" s="86" t="str">
        <f>IF(J64="","",VLOOKUP(J64,商品一覧!A:C,3,FALSE))</f>
        <v/>
      </c>
      <c r="M64" s="214" t="str">
        <f t="shared" si="4"/>
        <v/>
      </c>
      <c r="N64" s="88" t="str">
        <f>IF(D64="","",VLOOKUP(LEFT(D64,2),北海沖縄!B:C,2,FALSE))</f>
        <v/>
      </c>
      <c r="O64" s="88" t="str">
        <f t="shared" si="5"/>
        <v/>
      </c>
      <c r="P64" s="47"/>
      <c r="Q64" s="72"/>
      <c r="R64" s="70"/>
    </row>
    <row r="65" spans="1:18">
      <c r="A65" s="101">
        <v>52</v>
      </c>
      <c r="B65" s="70"/>
      <c r="C65" s="70"/>
      <c r="D65" s="71"/>
      <c r="E65" s="70"/>
      <c r="F65" s="70"/>
      <c r="G65" s="70"/>
      <c r="H65" s="70"/>
      <c r="I65" s="96" t="str">
        <f t="shared" si="1"/>
        <v/>
      </c>
      <c r="J65" s="53"/>
      <c r="K65" s="84" t="str">
        <f>IF(J65="","",VLOOKUP(J65,商品一覧!A:C,2,FALSE))</f>
        <v/>
      </c>
      <c r="L65" s="86" t="str">
        <f>IF(J65="","",VLOOKUP(J65,商品一覧!A:C,3,FALSE))</f>
        <v/>
      </c>
      <c r="M65" s="214" t="str">
        <f t="shared" si="4"/>
        <v/>
      </c>
      <c r="N65" s="88" t="str">
        <f>IF(D65="","",VLOOKUP(LEFT(D65,2),北海沖縄!B:C,2,FALSE))</f>
        <v/>
      </c>
      <c r="O65" s="88" t="str">
        <f t="shared" si="5"/>
        <v/>
      </c>
      <c r="P65" s="47"/>
      <c r="Q65" s="72"/>
      <c r="R65" s="70"/>
    </row>
    <row r="66" spans="1:18">
      <c r="A66" s="100">
        <v>53</v>
      </c>
      <c r="B66" s="70"/>
      <c r="C66" s="70"/>
      <c r="D66" s="71"/>
      <c r="E66" s="70"/>
      <c r="F66" s="70"/>
      <c r="G66" s="70"/>
      <c r="H66" s="70"/>
      <c r="I66" s="96" t="str">
        <f t="shared" si="1"/>
        <v/>
      </c>
      <c r="J66" s="53"/>
      <c r="K66" s="84" t="str">
        <f>IF(J66="","",VLOOKUP(J66,商品一覧!A:C,2,FALSE))</f>
        <v/>
      </c>
      <c r="L66" s="86" t="str">
        <f>IF(J66="","",VLOOKUP(J66,商品一覧!A:C,3,FALSE))</f>
        <v/>
      </c>
      <c r="M66" s="214" t="str">
        <f t="shared" si="4"/>
        <v/>
      </c>
      <c r="N66" s="88" t="str">
        <f>IF(D66="","",VLOOKUP(LEFT(D66,2),北海沖縄!B:C,2,FALSE))</f>
        <v/>
      </c>
      <c r="O66" s="88" t="str">
        <f t="shared" si="5"/>
        <v/>
      </c>
      <c r="P66" s="47"/>
      <c r="Q66" s="72"/>
      <c r="R66" s="70"/>
    </row>
    <row r="67" spans="1:18">
      <c r="A67" s="100">
        <v>54</v>
      </c>
      <c r="B67" s="70"/>
      <c r="C67" s="70"/>
      <c r="D67" s="71"/>
      <c r="E67" s="70"/>
      <c r="F67" s="70"/>
      <c r="G67" s="70"/>
      <c r="H67" s="70"/>
      <c r="I67" s="96" t="str">
        <f t="shared" si="1"/>
        <v/>
      </c>
      <c r="J67" s="53"/>
      <c r="K67" s="84" t="str">
        <f>IF(J67="","",VLOOKUP(J67,商品一覧!A:C,2,FALSE))</f>
        <v/>
      </c>
      <c r="L67" s="86" t="str">
        <f>IF(J67="","",VLOOKUP(J67,商品一覧!A:C,3,FALSE))</f>
        <v/>
      </c>
      <c r="M67" s="214" t="str">
        <f t="shared" si="4"/>
        <v/>
      </c>
      <c r="N67" s="88" t="str">
        <f>IF(D67="","",VLOOKUP(LEFT(D67,2),北海沖縄!B:C,2,FALSE))</f>
        <v/>
      </c>
      <c r="O67" s="88" t="str">
        <f t="shared" si="5"/>
        <v/>
      </c>
      <c r="P67" s="47"/>
      <c r="Q67" s="72"/>
      <c r="R67" s="70"/>
    </row>
    <row r="68" spans="1:18">
      <c r="A68" s="101">
        <v>55</v>
      </c>
      <c r="B68" s="70"/>
      <c r="C68" s="70"/>
      <c r="D68" s="71"/>
      <c r="E68" s="70"/>
      <c r="F68" s="70"/>
      <c r="G68" s="70"/>
      <c r="H68" s="70"/>
      <c r="I68" s="96" t="str">
        <f t="shared" si="1"/>
        <v/>
      </c>
      <c r="J68" s="53"/>
      <c r="K68" s="84" t="str">
        <f>IF(J68="","",VLOOKUP(J68,商品一覧!A:C,2,FALSE))</f>
        <v/>
      </c>
      <c r="L68" s="86" t="str">
        <f>IF(J68="","",VLOOKUP(J68,商品一覧!A:C,3,FALSE))</f>
        <v/>
      </c>
      <c r="M68" s="214" t="str">
        <f t="shared" si="4"/>
        <v/>
      </c>
      <c r="N68" s="88" t="str">
        <f>IF(D68="","",VLOOKUP(LEFT(D68,2),北海沖縄!B:C,2,FALSE))</f>
        <v/>
      </c>
      <c r="O68" s="88" t="str">
        <f t="shared" si="5"/>
        <v/>
      </c>
      <c r="P68" s="47"/>
      <c r="Q68" s="72"/>
      <c r="R68" s="70"/>
    </row>
    <row r="69" spans="1:18">
      <c r="A69" s="100">
        <v>56</v>
      </c>
      <c r="B69" s="70"/>
      <c r="C69" s="70"/>
      <c r="D69" s="71"/>
      <c r="E69" s="70"/>
      <c r="F69" s="70"/>
      <c r="G69" s="70"/>
      <c r="H69" s="70"/>
      <c r="I69" s="96" t="str">
        <f t="shared" si="1"/>
        <v/>
      </c>
      <c r="J69" s="53"/>
      <c r="K69" s="84" t="str">
        <f>IF(J69="","",VLOOKUP(J69,商品一覧!A:C,2,FALSE))</f>
        <v/>
      </c>
      <c r="L69" s="86" t="str">
        <f>IF(J69="","",VLOOKUP(J69,商品一覧!A:C,3,FALSE))</f>
        <v/>
      </c>
      <c r="M69" s="214" t="str">
        <f t="shared" si="4"/>
        <v/>
      </c>
      <c r="N69" s="88" t="str">
        <f>IF(D69="","",VLOOKUP(LEFT(D69,2),北海沖縄!B:C,2,FALSE))</f>
        <v/>
      </c>
      <c r="O69" s="88" t="str">
        <f t="shared" si="5"/>
        <v/>
      </c>
      <c r="P69" s="47"/>
      <c r="Q69" s="72"/>
      <c r="R69" s="70"/>
    </row>
    <row r="70" spans="1:18">
      <c r="A70" s="100">
        <v>57</v>
      </c>
      <c r="B70" s="70"/>
      <c r="C70" s="70"/>
      <c r="D70" s="71"/>
      <c r="E70" s="70"/>
      <c r="F70" s="70"/>
      <c r="G70" s="70"/>
      <c r="H70" s="70"/>
      <c r="I70" s="96" t="str">
        <f t="shared" si="1"/>
        <v/>
      </c>
      <c r="J70" s="53"/>
      <c r="K70" s="84" t="str">
        <f>IF(J70="","",VLOOKUP(J70,商品一覧!A:C,2,FALSE))</f>
        <v/>
      </c>
      <c r="L70" s="86" t="str">
        <f>IF(J70="","",VLOOKUP(J70,商品一覧!A:C,3,FALSE))</f>
        <v/>
      </c>
      <c r="M70" s="214" t="str">
        <f t="shared" si="4"/>
        <v/>
      </c>
      <c r="N70" s="88" t="str">
        <f>IF(D70="","",VLOOKUP(LEFT(D70,2),北海沖縄!B:C,2,FALSE))</f>
        <v/>
      </c>
      <c r="O70" s="88" t="str">
        <f t="shared" si="5"/>
        <v/>
      </c>
      <c r="P70" s="47"/>
      <c r="Q70" s="72"/>
      <c r="R70" s="70"/>
    </row>
    <row r="71" spans="1:18">
      <c r="A71" s="101">
        <v>58</v>
      </c>
      <c r="B71" s="70"/>
      <c r="C71" s="70"/>
      <c r="D71" s="71"/>
      <c r="E71" s="70"/>
      <c r="F71" s="70"/>
      <c r="G71" s="70"/>
      <c r="H71" s="70"/>
      <c r="I71" s="96" t="str">
        <f t="shared" si="1"/>
        <v/>
      </c>
      <c r="J71" s="53"/>
      <c r="K71" s="84" t="str">
        <f>IF(J71="","",VLOOKUP(J71,商品一覧!A:C,2,FALSE))</f>
        <v/>
      </c>
      <c r="L71" s="86" t="str">
        <f>IF(J71="","",VLOOKUP(J71,商品一覧!A:C,3,FALSE))</f>
        <v/>
      </c>
      <c r="M71" s="214" t="str">
        <f t="shared" si="4"/>
        <v/>
      </c>
      <c r="N71" s="88" t="str">
        <f>IF(D71="","",VLOOKUP(LEFT(D71,2),北海沖縄!B:C,2,FALSE))</f>
        <v/>
      </c>
      <c r="O71" s="88" t="str">
        <f t="shared" si="5"/>
        <v/>
      </c>
      <c r="P71" s="47"/>
      <c r="Q71" s="72"/>
      <c r="R71" s="70"/>
    </row>
    <row r="72" spans="1:18">
      <c r="A72" s="100">
        <v>59</v>
      </c>
      <c r="B72" s="70"/>
      <c r="C72" s="70"/>
      <c r="D72" s="71"/>
      <c r="E72" s="70"/>
      <c r="F72" s="70"/>
      <c r="G72" s="70"/>
      <c r="H72" s="70"/>
      <c r="I72" s="96" t="str">
        <f t="shared" si="1"/>
        <v/>
      </c>
      <c r="J72" s="53"/>
      <c r="K72" s="84" t="str">
        <f>IF(J72="","",VLOOKUP(J72,商品一覧!A:C,2,FALSE))</f>
        <v/>
      </c>
      <c r="L72" s="86" t="str">
        <f>IF(J72="","",VLOOKUP(J72,商品一覧!A:C,3,FALSE))</f>
        <v/>
      </c>
      <c r="M72" s="214" t="str">
        <f t="shared" si="4"/>
        <v/>
      </c>
      <c r="N72" s="88" t="str">
        <f>IF(D72="","",VLOOKUP(LEFT(D72,2),北海沖縄!B:C,2,FALSE))</f>
        <v/>
      </c>
      <c r="O72" s="88" t="str">
        <f t="shared" si="5"/>
        <v/>
      </c>
      <c r="P72" s="47"/>
      <c r="Q72" s="72"/>
      <c r="R72" s="70"/>
    </row>
    <row r="73" spans="1:18">
      <c r="A73" s="100">
        <v>60</v>
      </c>
      <c r="B73" s="70"/>
      <c r="C73" s="70"/>
      <c r="D73" s="71"/>
      <c r="E73" s="70"/>
      <c r="F73" s="70"/>
      <c r="G73" s="70"/>
      <c r="H73" s="70"/>
      <c r="I73" s="96" t="str">
        <f t="shared" si="1"/>
        <v/>
      </c>
      <c r="J73" s="53"/>
      <c r="K73" s="84" t="str">
        <f>IF(J73="","",VLOOKUP(J73,商品一覧!A:C,2,FALSE))</f>
        <v/>
      </c>
      <c r="L73" s="86" t="str">
        <f>IF(J73="","",VLOOKUP(J73,商品一覧!A:C,3,FALSE))</f>
        <v/>
      </c>
      <c r="M73" s="214" t="str">
        <f t="shared" si="4"/>
        <v/>
      </c>
      <c r="N73" s="88" t="str">
        <f>IF(D73="","",VLOOKUP(LEFT(D73,2),北海沖縄!B:C,2,FALSE))</f>
        <v/>
      </c>
      <c r="O73" s="88" t="str">
        <f t="shared" si="5"/>
        <v/>
      </c>
      <c r="P73" s="47"/>
      <c r="Q73" s="72"/>
      <c r="R73" s="70"/>
    </row>
    <row r="74" spans="1:18">
      <c r="A74" s="101">
        <v>61</v>
      </c>
      <c r="B74" s="70"/>
      <c r="C74" s="70"/>
      <c r="D74" s="71"/>
      <c r="E74" s="70"/>
      <c r="F74" s="70"/>
      <c r="G74" s="70"/>
      <c r="H74" s="70"/>
      <c r="I74" s="96" t="str">
        <f t="shared" si="1"/>
        <v/>
      </c>
      <c r="J74" s="53"/>
      <c r="K74" s="84" t="str">
        <f>IF(J74="","",VLOOKUP(J74,商品一覧!A:C,2,FALSE))</f>
        <v/>
      </c>
      <c r="L74" s="86" t="str">
        <f>IF(J74="","",VLOOKUP(J74,商品一覧!A:C,3,FALSE))</f>
        <v/>
      </c>
      <c r="M74" s="214" t="str">
        <f t="shared" si="4"/>
        <v/>
      </c>
      <c r="N74" s="88" t="str">
        <f>IF(D74="","",VLOOKUP(LEFT(D74,2),北海沖縄!B:C,2,FALSE))</f>
        <v/>
      </c>
      <c r="O74" s="88" t="str">
        <f t="shared" si="5"/>
        <v/>
      </c>
      <c r="P74" s="47"/>
      <c r="Q74" s="72"/>
      <c r="R74" s="70"/>
    </row>
    <row r="75" spans="1:18">
      <c r="A75" s="100">
        <v>62</v>
      </c>
      <c r="B75" s="70"/>
      <c r="C75" s="70"/>
      <c r="D75" s="71"/>
      <c r="E75" s="70"/>
      <c r="F75" s="70"/>
      <c r="G75" s="70"/>
      <c r="H75" s="70"/>
      <c r="I75" s="96" t="str">
        <f t="shared" si="1"/>
        <v/>
      </c>
      <c r="J75" s="53"/>
      <c r="K75" s="84" t="str">
        <f>IF(J75="","",VLOOKUP(J75,商品一覧!A:C,2,FALSE))</f>
        <v/>
      </c>
      <c r="L75" s="86" t="str">
        <f>IF(J75="","",VLOOKUP(J75,商品一覧!A:C,3,FALSE))</f>
        <v/>
      </c>
      <c r="M75" s="214" t="str">
        <f t="shared" si="4"/>
        <v/>
      </c>
      <c r="N75" s="88" t="str">
        <f>IF(D75="","",VLOOKUP(LEFT(D75,2),北海沖縄!B:C,2,FALSE))</f>
        <v/>
      </c>
      <c r="O75" s="88" t="str">
        <f t="shared" si="5"/>
        <v/>
      </c>
      <c r="P75" s="47"/>
      <c r="Q75" s="72"/>
      <c r="R75" s="70"/>
    </row>
    <row r="76" spans="1:18">
      <c r="A76" s="100">
        <v>63</v>
      </c>
      <c r="B76" s="70"/>
      <c r="C76" s="70"/>
      <c r="D76" s="71"/>
      <c r="E76" s="70"/>
      <c r="F76" s="70"/>
      <c r="G76" s="70"/>
      <c r="H76" s="70"/>
      <c r="I76" s="96" t="str">
        <f t="shared" si="1"/>
        <v/>
      </c>
      <c r="J76" s="53"/>
      <c r="K76" s="84" t="str">
        <f>IF(J76="","",VLOOKUP(J76,商品一覧!A:C,2,FALSE))</f>
        <v/>
      </c>
      <c r="L76" s="86" t="str">
        <f>IF(J76="","",VLOOKUP(J76,商品一覧!A:C,3,FALSE))</f>
        <v/>
      </c>
      <c r="M76" s="214" t="str">
        <f t="shared" si="4"/>
        <v/>
      </c>
      <c r="N76" s="88" t="str">
        <f>IF(D76="","",VLOOKUP(LEFT(D76,2),北海沖縄!B:C,2,FALSE))</f>
        <v/>
      </c>
      <c r="O76" s="88" t="str">
        <f t="shared" si="5"/>
        <v/>
      </c>
      <c r="P76" s="47"/>
      <c r="Q76" s="72"/>
      <c r="R76" s="70"/>
    </row>
    <row r="77" spans="1:18">
      <c r="A77" s="101">
        <v>64</v>
      </c>
      <c r="B77" s="70"/>
      <c r="C77" s="70"/>
      <c r="D77" s="71"/>
      <c r="E77" s="70"/>
      <c r="F77" s="70"/>
      <c r="G77" s="70"/>
      <c r="H77" s="70"/>
      <c r="I77" s="96" t="str">
        <f t="shared" si="1"/>
        <v/>
      </c>
      <c r="J77" s="53"/>
      <c r="K77" s="84" t="str">
        <f>IF(J77="","",VLOOKUP(J77,商品一覧!A:C,2,FALSE))</f>
        <v/>
      </c>
      <c r="L77" s="86" t="str">
        <f>IF(J77="","",VLOOKUP(J77,商品一覧!A:C,3,FALSE))</f>
        <v/>
      </c>
      <c r="M77" s="214" t="str">
        <f t="shared" si="4"/>
        <v/>
      </c>
      <c r="N77" s="88" t="str">
        <f>IF(D77="","",VLOOKUP(LEFT(D77,2),北海沖縄!B:C,2,FALSE))</f>
        <v/>
      </c>
      <c r="O77" s="88" t="str">
        <f t="shared" si="5"/>
        <v/>
      </c>
      <c r="P77" s="47"/>
      <c r="Q77" s="72"/>
      <c r="R77" s="70"/>
    </row>
    <row r="78" spans="1:18">
      <c r="A78" s="100">
        <v>65</v>
      </c>
      <c r="B78" s="70"/>
      <c r="C78" s="70"/>
      <c r="D78" s="71"/>
      <c r="E78" s="70"/>
      <c r="F78" s="70"/>
      <c r="G78" s="70"/>
      <c r="H78" s="70"/>
      <c r="I78" s="96" t="str">
        <f t="shared" ref="I78:I141" si="6">IF(H78&lt;&gt;"","様","")</f>
        <v/>
      </c>
      <c r="J78" s="53"/>
      <c r="K78" s="84" t="str">
        <f>IF(J78="","",VLOOKUP(J78,商品一覧!A:C,2,FALSE))</f>
        <v/>
      </c>
      <c r="L78" s="86" t="str">
        <f>IF(J78="","",VLOOKUP(J78,商品一覧!A:C,3,FALSE))</f>
        <v/>
      </c>
      <c r="M78" s="214" t="str">
        <f t="shared" si="4"/>
        <v/>
      </c>
      <c r="N78" s="88" t="str">
        <f>IF(D78="","",VLOOKUP(LEFT(D78,2),北海沖縄!B:C,2,FALSE))</f>
        <v/>
      </c>
      <c r="O78" s="88" t="str">
        <f t="shared" si="5"/>
        <v/>
      </c>
      <c r="P78" s="47"/>
      <c r="Q78" s="72"/>
      <c r="R78" s="70"/>
    </row>
    <row r="79" spans="1:18">
      <c r="A79" s="100">
        <v>66</v>
      </c>
      <c r="B79" s="70"/>
      <c r="C79" s="70"/>
      <c r="D79" s="71"/>
      <c r="E79" s="70"/>
      <c r="F79" s="70"/>
      <c r="G79" s="70"/>
      <c r="H79" s="70"/>
      <c r="I79" s="96" t="str">
        <f t="shared" si="6"/>
        <v/>
      </c>
      <c r="J79" s="53"/>
      <c r="K79" s="84" t="str">
        <f>IF(J79="","",VLOOKUP(J79,商品一覧!A:C,2,FALSE))</f>
        <v/>
      </c>
      <c r="L79" s="86" t="str">
        <f>IF(J79="","",VLOOKUP(J79,商品一覧!A:C,3,FALSE))</f>
        <v/>
      </c>
      <c r="M79" s="214" t="str">
        <f t="shared" si="4"/>
        <v/>
      </c>
      <c r="N79" s="88" t="str">
        <f>IF(D79="","",VLOOKUP(LEFT(D79,2),北海沖縄!B:C,2,FALSE))</f>
        <v/>
      </c>
      <c r="O79" s="88" t="str">
        <f t="shared" si="5"/>
        <v/>
      </c>
      <c r="P79" s="47"/>
      <c r="Q79" s="72"/>
      <c r="R79" s="70"/>
    </row>
    <row r="80" spans="1:18">
      <c r="A80" s="101">
        <v>67</v>
      </c>
      <c r="B80" s="70"/>
      <c r="C80" s="70"/>
      <c r="D80" s="71"/>
      <c r="E80" s="70"/>
      <c r="F80" s="70"/>
      <c r="G80" s="70"/>
      <c r="H80" s="70"/>
      <c r="I80" s="96" t="str">
        <f t="shared" si="6"/>
        <v/>
      </c>
      <c r="J80" s="53"/>
      <c r="K80" s="84" t="str">
        <f>IF(J80="","",VLOOKUP(J80,商品一覧!A:C,2,FALSE))</f>
        <v/>
      </c>
      <c r="L80" s="86" t="str">
        <f>IF(J80="","",VLOOKUP(J80,商品一覧!A:C,3,FALSE))</f>
        <v/>
      </c>
      <c r="M80" s="214" t="str">
        <f t="shared" ref="M80:M143" si="7">IF(D80&lt;&gt;"","1","")</f>
        <v/>
      </c>
      <c r="N80" s="88" t="str">
        <f>IF(D80="","",VLOOKUP(LEFT(D80,2),北海沖縄!B:C,2,FALSE))</f>
        <v/>
      </c>
      <c r="O80" s="88" t="str">
        <f t="shared" ref="O80:O143" si="8">IF(L80="","",(L80*M80+N80))</f>
        <v/>
      </c>
      <c r="P80" s="47"/>
      <c r="Q80" s="72"/>
      <c r="R80" s="70"/>
    </row>
    <row r="81" spans="1:18">
      <c r="A81" s="100">
        <v>68</v>
      </c>
      <c r="B81" s="70"/>
      <c r="C81" s="70"/>
      <c r="D81" s="71"/>
      <c r="E81" s="70"/>
      <c r="F81" s="70"/>
      <c r="G81" s="70"/>
      <c r="H81" s="70"/>
      <c r="I81" s="96" t="str">
        <f t="shared" si="6"/>
        <v/>
      </c>
      <c r="J81" s="53"/>
      <c r="K81" s="84" t="str">
        <f>IF(J81="","",VLOOKUP(J81,商品一覧!A:C,2,FALSE))</f>
        <v/>
      </c>
      <c r="L81" s="86" t="str">
        <f>IF(J81="","",VLOOKUP(J81,商品一覧!A:C,3,FALSE))</f>
        <v/>
      </c>
      <c r="M81" s="214" t="str">
        <f t="shared" si="7"/>
        <v/>
      </c>
      <c r="N81" s="88" t="str">
        <f>IF(D81="","",VLOOKUP(LEFT(D81,2),北海沖縄!B:C,2,FALSE))</f>
        <v/>
      </c>
      <c r="O81" s="88" t="str">
        <f t="shared" si="8"/>
        <v/>
      </c>
      <c r="P81" s="47"/>
      <c r="Q81" s="72"/>
      <c r="R81" s="70"/>
    </row>
    <row r="82" spans="1:18">
      <c r="A82" s="100">
        <v>69</v>
      </c>
      <c r="B82" s="70"/>
      <c r="C82" s="70"/>
      <c r="D82" s="71"/>
      <c r="E82" s="70"/>
      <c r="F82" s="70"/>
      <c r="G82" s="70"/>
      <c r="H82" s="70"/>
      <c r="I82" s="96" t="str">
        <f t="shared" si="6"/>
        <v/>
      </c>
      <c r="J82" s="53"/>
      <c r="K82" s="84" t="str">
        <f>IF(J82="","",VLOOKUP(J82,商品一覧!A:C,2,FALSE))</f>
        <v/>
      </c>
      <c r="L82" s="86" t="str">
        <f>IF(J82="","",VLOOKUP(J82,商品一覧!A:C,3,FALSE))</f>
        <v/>
      </c>
      <c r="M82" s="214" t="str">
        <f t="shared" si="7"/>
        <v/>
      </c>
      <c r="N82" s="88" t="str">
        <f>IF(D82="","",VLOOKUP(LEFT(D82,2),北海沖縄!B:C,2,FALSE))</f>
        <v/>
      </c>
      <c r="O82" s="88" t="str">
        <f t="shared" si="8"/>
        <v/>
      </c>
      <c r="P82" s="47"/>
      <c r="Q82" s="72"/>
      <c r="R82" s="70"/>
    </row>
    <row r="83" spans="1:18">
      <c r="A83" s="101">
        <v>70</v>
      </c>
      <c r="B83" s="70"/>
      <c r="C83" s="70"/>
      <c r="D83" s="71"/>
      <c r="E83" s="70"/>
      <c r="F83" s="70"/>
      <c r="G83" s="70"/>
      <c r="H83" s="70"/>
      <c r="I83" s="96" t="str">
        <f t="shared" si="6"/>
        <v/>
      </c>
      <c r="J83" s="53"/>
      <c r="K83" s="84" t="str">
        <f>IF(J83="","",VLOOKUP(J83,商品一覧!A:C,2,FALSE))</f>
        <v/>
      </c>
      <c r="L83" s="86" t="str">
        <f>IF(J83="","",VLOOKUP(J83,商品一覧!A:C,3,FALSE))</f>
        <v/>
      </c>
      <c r="M83" s="214" t="str">
        <f t="shared" si="7"/>
        <v/>
      </c>
      <c r="N83" s="88" t="str">
        <f>IF(D83="","",VLOOKUP(LEFT(D83,2),北海沖縄!B:C,2,FALSE))</f>
        <v/>
      </c>
      <c r="O83" s="88" t="str">
        <f t="shared" si="8"/>
        <v/>
      </c>
      <c r="P83" s="47"/>
      <c r="Q83" s="72"/>
      <c r="R83" s="70"/>
    </row>
    <row r="84" spans="1:18">
      <c r="A84" s="100">
        <v>71</v>
      </c>
      <c r="B84" s="70"/>
      <c r="C84" s="70"/>
      <c r="D84" s="71"/>
      <c r="E84" s="70"/>
      <c r="F84" s="70"/>
      <c r="G84" s="70"/>
      <c r="H84" s="70"/>
      <c r="I84" s="96" t="str">
        <f t="shared" si="6"/>
        <v/>
      </c>
      <c r="J84" s="53"/>
      <c r="K84" s="84" t="str">
        <f>IF(J84="","",VLOOKUP(J84,商品一覧!A:C,2,FALSE))</f>
        <v/>
      </c>
      <c r="L84" s="86" t="str">
        <f>IF(J84="","",VLOOKUP(J84,商品一覧!A:C,3,FALSE))</f>
        <v/>
      </c>
      <c r="M84" s="214" t="str">
        <f t="shared" si="7"/>
        <v/>
      </c>
      <c r="N84" s="88" t="str">
        <f>IF(D84="","",VLOOKUP(LEFT(D84,2),北海沖縄!B:C,2,FALSE))</f>
        <v/>
      </c>
      <c r="O84" s="88" t="str">
        <f t="shared" si="8"/>
        <v/>
      </c>
      <c r="P84" s="47"/>
      <c r="Q84" s="72"/>
      <c r="R84" s="70"/>
    </row>
    <row r="85" spans="1:18">
      <c r="A85" s="100">
        <v>72</v>
      </c>
      <c r="B85" s="70"/>
      <c r="C85" s="70"/>
      <c r="D85" s="71"/>
      <c r="E85" s="70"/>
      <c r="F85" s="70"/>
      <c r="G85" s="70"/>
      <c r="H85" s="70"/>
      <c r="I85" s="96" t="str">
        <f t="shared" si="6"/>
        <v/>
      </c>
      <c r="J85" s="53"/>
      <c r="K85" s="84" t="str">
        <f>IF(J85="","",VLOOKUP(J85,商品一覧!A:C,2,FALSE))</f>
        <v/>
      </c>
      <c r="L85" s="86" t="str">
        <f>IF(J85="","",VLOOKUP(J85,商品一覧!A:C,3,FALSE))</f>
        <v/>
      </c>
      <c r="M85" s="214" t="str">
        <f t="shared" si="7"/>
        <v/>
      </c>
      <c r="N85" s="88" t="str">
        <f>IF(D85="","",VLOOKUP(LEFT(D85,2),北海沖縄!B:C,2,FALSE))</f>
        <v/>
      </c>
      <c r="O85" s="88" t="str">
        <f t="shared" si="8"/>
        <v/>
      </c>
      <c r="P85" s="47"/>
      <c r="Q85" s="72"/>
      <c r="R85" s="70"/>
    </row>
    <row r="86" spans="1:18">
      <c r="A86" s="101">
        <v>73</v>
      </c>
      <c r="B86" s="70"/>
      <c r="C86" s="70"/>
      <c r="D86" s="71"/>
      <c r="E86" s="70"/>
      <c r="F86" s="70"/>
      <c r="G86" s="70"/>
      <c r="H86" s="70"/>
      <c r="I86" s="96" t="str">
        <f t="shared" si="6"/>
        <v/>
      </c>
      <c r="J86" s="53"/>
      <c r="K86" s="84" t="str">
        <f>IF(J86="","",VLOOKUP(J86,商品一覧!A:C,2,FALSE))</f>
        <v/>
      </c>
      <c r="L86" s="86" t="str">
        <f>IF(J86="","",VLOOKUP(J86,商品一覧!A:C,3,FALSE))</f>
        <v/>
      </c>
      <c r="M86" s="214" t="str">
        <f t="shared" si="7"/>
        <v/>
      </c>
      <c r="N86" s="88" t="str">
        <f>IF(D86="","",VLOOKUP(LEFT(D86,2),北海沖縄!B:C,2,FALSE))</f>
        <v/>
      </c>
      <c r="O86" s="88" t="str">
        <f t="shared" si="8"/>
        <v/>
      </c>
      <c r="P86" s="47"/>
      <c r="Q86" s="72"/>
      <c r="R86" s="70"/>
    </row>
    <row r="87" spans="1:18">
      <c r="A87" s="100">
        <v>74</v>
      </c>
      <c r="B87" s="70"/>
      <c r="C87" s="70"/>
      <c r="D87" s="71"/>
      <c r="E87" s="70"/>
      <c r="F87" s="70"/>
      <c r="G87" s="70"/>
      <c r="H87" s="70"/>
      <c r="I87" s="96" t="str">
        <f t="shared" si="6"/>
        <v/>
      </c>
      <c r="J87" s="53"/>
      <c r="K87" s="84" t="str">
        <f>IF(J87="","",VLOOKUP(J87,商品一覧!A:C,2,FALSE))</f>
        <v/>
      </c>
      <c r="L87" s="86" t="str">
        <f>IF(J87="","",VLOOKUP(J87,商品一覧!A:C,3,FALSE))</f>
        <v/>
      </c>
      <c r="M87" s="214" t="str">
        <f t="shared" si="7"/>
        <v/>
      </c>
      <c r="N87" s="88" t="str">
        <f>IF(D87="","",VLOOKUP(LEFT(D87,2),北海沖縄!B:C,2,FALSE))</f>
        <v/>
      </c>
      <c r="O87" s="88" t="str">
        <f t="shared" si="8"/>
        <v/>
      </c>
      <c r="P87" s="47"/>
      <c r="Q87" s="72"/>
      <c r="R87" s="70"/>
    </row>
    <row r="88" spans="1:18">
      <c r="A88" s="100">
        <v>75</v>
      </c>
      <c r="B88" s="70"/>
      <c r="C88" s="70"/>
      <c r="D88" s="71"/>
      <c r="E88" s="70"/>
      <c r="F88" s="70"/>
      <c r="G88" s="70"/>
      <c r="H88" s="70"/>
      <c r="I88" s="96" t="str">
        <f t="shared" si="6"/>
        <v/>
      </c>
      <c r="J88" s="53"/>
      <c r="K88" s="84" t="str">
        <f>IF(J88="","",VLOOKUP(J88,商品一覧!A:C,2,FALSE))</f>
        <v/>
      </c>
      <c r="L88" s="86" t="str">
        <f>IF(J88="","",VLOOKUP(J88,商品一覧!A:C,3,FALSE))</f>
        <v/>
      </c>
      <c r="M88" s="214" t="str">
        <f t="shared" si="7"/>
        <v/>
      </c>
      <c r="N88" s="88" t="str">
        <f>IF(D88="","",VLOOKUP(LEFT(D88,2),北海沖縄!B:C,2,FALSE))</f>
        <v/>
      </c>
      <c r="O88" s="88" t="str">
        <f t="shared" si="8"/>
        <v/>
      </c>
      <c r="P88" s="47"/>
      <c r="Q88" s="72"/>
      <c r="R88" s="70"/>
    </row>
    <row r="89" spans="1:18">
      <c r="A89" s="101">
        <v>76</v>
      </c>
      <c r="B89" s="70"/>
      <c r="C89" s="70"/>
      <c r="D89" s="71"/>
      <c r="E89" s="70"/>
      <c r="F89" s="70"/>
      <c r="G89" s="70"/>
      <c r="H89" s="70"/>
      <c r="I89" s="96" t="str">
        <f t="shared" si="6"/>
        <v/>
      </c>
      <c r="J89" s="53"/>
      <c r="K89" s="84" t="str">
        <f>IF(J89="","",VLOOKUP(J89,商品一覧!A:C,2,FALSE))</f>
        <v/>
      </c>
      <c r="L89" s="86" t="str">
        <f>IF(J89="","",VLOOKUP(J89,商品一覧!A:C,3,FALSE))</f>
        <v/>
      </c>
      <c r="M89" s="214" t="str">
        <f t="shared" si="7"/>
        <v/>
      </c>
      <c r="N89" s="88" t="str">
        <f>IF(D89="","",VLOOKUP(LEFT(D89,2),北海沖縄!B:C,2,FALSE))</f>
        <v/>
      </c>
      <c r="O89" s="88" t="str">
        <f t="shared" si="8"/>
        <v/>
      </c>
      <c r="P89" s="47"/>
      <c r="Q89" s="72"/>
      <c r="R89" s="70"/>
    </row>
    <row r="90" spans="1:18">
      <c r="A90" s="100">
        <v>77</v>
      </c>
      <c r="B90" s="70"/>
      <c r="C90" s="70"/>
      <c r="D90" s="71"/>
      <c r="E90" s="70"/>
      <c r="F90" s="70"/>
      <c r="G90" s="70"/>
      <c r="H90" s="70"/>
      <c r="I90" s="96" t="str">
        <f t="shared" si="6"/>
        <v/>
      </c>
      <c r="J90" s="53"/>
      <c r="K90" s="84" t="str">
        <f>IF(J90="","",VLOOKUP(J90,商品一覧!A:C,2,FALSE))</f>
        <v/>
      </c>
      <c r="L90" s="86" t="str">
        <f>IF(J90="","",VLOOKUP(J90,商品一覧!A:C,3,FALSE))</f>
        <v/>
      </c>
      <c r="M90" s="214" t="str">
        <f t="shared" si="7"/>
        <v/>
      </c>
      <c r="N90" s="88" t="str">
        <f>IF(D90="","",VLOOKUP(LEFT(D90,2),北海沖縄!B:C,2,FALSE))</f>
        <v/>
      </c>
      <c r="O90" s="88" t="str">
        <f t="shared" si="8"/>
        <v/>
      </c>
      <c r="P90" s="47"/>
      <c r="Q90" s="72"/>
      <c r="R90" s="70"/>
    </row>
    <row r="91" spans="1:18">
      <c r="A91" s="100">
        <v>78</v>
      </c>
      <c r="B91" s="70"/>
      <c r="C91" s="70"/>
      <c r="D91" s="71"/>
      <c r="E91" s="70"/>
      <c r="F91" s="70"/>
      <c r="G91" s="70"/>
      <c r="H91" s="70"/>
      <c r="I91" s="96" t="str">
        <f t="shared" si="6"/>
        <v/>
      </c>
      <c r="J91" s="53"/>
      <c r="K91" s="84" t="str">
        <f>IF(J91="","",VLOOKUP(J91,商品一覧!A:C,2,FALSE))</f>
        <v/>
      </c>
      <c r="L91" s="86" t="str">
        <f>IF(J91="","",VLOOKUP(J91,商品一覧!A:C,3,FALSE))</f>
        <v/>
      </c>
      <c r="M91" s="214" t="str">
        <f t="shared" si="7"/>
        <v/>
      </c>
      <c r="N91" s="88" t="str">
        <f>IF(D91="","",VLOOKUP(LEFT(D91,2),北海沖縄!B:C,2,FALSE))</f>
        <v/>
      </c>
      <c r="O91" s="88" t="str">
        <f t="shared" si="8"/>
        <v/>
      </c>
      <c r="P91" s="47"/>
      <c r="Q91" s="72"/>
      <c r="R91" s="70"/>
    </row>
    <row r="92" spans="1:18">
      <c r="A92" s="101">
        <v>79</v>
      </c>
      <c r="B92" s="70"/>
      <c r="C92" s="70"/>
      <c r="D92" s="71"/>
      <c r="E92" s="70"/>
      <c r="F92" s="70"/>
      <c r="G92" s="70"/>
      <c r="H92" s="70"/>
      <c r="I92" s="96" t="str">
        <f t="shared" si="6"/>
        <v/>
      </c>
      <c r="J92" s="53"/>
      <c r="K92" s="84" t="str">
        <f>IF(J92="","",VLOOKUP(J92,商品一覧!A:C,2,FALSE))</f>
        <v/>
      </c>
      <c r="L92" s="86" t="str">
        <f>IF(J92="","",VLOOKUP(J92,商品一覧!A:C,3,FALSE))</f>
        <v/>
      </c>
      <c r="M92" s="214" t="str">
        <f t="shared" si="7"/>
        <v/>
      </c>
      <c r="N92" s="88" t="str">
        <f>IF(D92="","",VLOOKUP(LEFT(D92,2),北海沖縄!B:C,2,FALSE))</f>
        <v/>
      </c>
      <c r="O92" s="88" t="str">
        <f t="shared" si="8"/>
        <v/>
      </c>
      <c r="P92" s="47"/>
      <c r="Q92" s="72"/>
      <c r="R92" s="70"/>
    </row>
    <row r="93" spans="1:18">
      <c r="A93" s="100">
        <v>80</v>
      </c>
      <c r="B93" s="70"/>
      <c r="C93" s="70"/>
      <c r="D93" s="71"/>
      <c r="E93" s="70"/>
      <c r="F93" s="70"/>
      <c r="G93" s="70"/>
      <c r="H93" s="70"/>
      <c r="I93" s="96" t="str">
        <f t="shared" si="6"/>
        <v/>
      </c>
      <c r="J93" s="53"/>
      <c r="K93" s="84" t="str">
        <f>IF(J93="","",VLOOKUP(J93,商品一覧!A:C,2,FALSE))</f>
        <v/>
      </c>
      <c r="L93" s="86" t="str">
        <f>IF(J93="","",VLOOKUP(J93,商品一覧!A:C,3,FALSE))</f>
        <v/>
      </c>
      <c r="M93" s="214" t="str">
        <f t="shared" si="7"/>
        <v/>
      </c>
      <c r="N93" s="88" t="str">
        <f>IF(D93="","",VLOOKUP(LEFT(D93,2),北海沖縄!B:C,2,FALSE))</f>
        <v/>
      </c>
      <c r="O93" s="88" t="str">
        <f t="shared" si="8"/>
        <v/>
      </c>
      <c r="P93" s="47"/>
      <c r="Q93" s="72"/>
      <c r="R93" s="70"/>
    </row>
    <row r="94" spans="1:18">
      <c r="A94" s="100">
        <v>81</v>
      </c>
      <c r="B94" s="70"/>
      <c r="C94" s="70"/>
      <c r="D94" s="71"/>
      <c r="E94" s="70"/>
      <c r="F94" s="70"/>
      <c r="G94" s="70"/>
      <c r="H94" s="70"/>
      <c r="I94" s="96" t="str">
        <f t="shared" si="6"/>
        <v/>
      </c>
      <c r="J94" s="53"/>
      <c r="K94" s="84" t="str">
        <f>IF(J94="","",VLOOKUP(J94,商品一覧!A:C,2,FALSE))</f>
        <v/>
      </c>
      <c r="L94" s="86" t="str">
        <f>IF(J94="","",VLOOKUP(J94,商品一覧!A:C,3,FALSE))</f>
        <v/>
      </c>
      <c r="M94" s="214" t="str">
        <f t="shared" si="7"/>
        <v/>
      </c>
      <c r="N94" s="88" t="str">
        <f>IF(D94="","",VLOOKUP(LEFT(D94,2),北海沖縄!B:C,2,FALSE))</f>
        <v/>
      </c>
      <c r="O94" s="88" t="str">
        <f t="shared" si="8"/>
        <v/>
      </c>
      <c r="P94" s="47"/>
      <c r="Q94" s="72"/>
      <c r="R94" s="70"/>
    </row>
    <row r="95" spans="1:18">
      <c r="A95" s="101">
        <v>82</v>
      </c>
      <c r="B95" s="70"/>
      <c r="C95" s="70"/>
      <c r="D95" s="71"/>
      <c r="E95" s="70"/>
      <c r="F95" s="70"/>
      <c r="G95" s="70"/>
      <c r="H95" s="70"/>
      <c r="I95" s="96" t="str">
        <f t="shared" si="6"/>
        <v/>
      </c>
      <c r="J95" s="53"/>
      <c r="K95" s="84" t="str">
        <f>IF(J95="","",VLOOKUP(J95,商品一覧!A:C,2,FALSE))</f>
        <v/>
      </c>
      <c r="L95" s="86" t="str">
        <f>IF(J95="","",VLOOKUP(J95,商品一覧!A:C,3,FALSE))</f>
        <v/>
      </c>
      <c r="M95" s="214" t="str">
        <f t="shared" si="7"/>
        <v/>
      </c>
      <c r="N95" s="88" t="str">
        <f>IF(D95="","",VLOOKUP(LEFT(D95,2),北海沖縄!B:C,2,FALSE))</f>
        <v/>
      </c>
      <c r="O95" s="88" t="str">
        <f t="shared" si="8"/>
        <v/>
      </c>
      <c r="P95" s="47"/>
      <c r="Q95" s="72"/>
      <c r="R95" s="70"/>
    </row>
    <row r="96" spans="1:18">
      <c r="A96" s="100">
        <v>83</v>
      </c>
      <c r="B96" s="70"/>
      <c r="C96" s="70"/>
      <c r="D96" s="71"/>
      <c r="E96" s="70"/>
      <c r="F96" s="70"/>
      <c r="G96" s="70"/>
      <c r="H96" s="70"/>
      <c r="I96" s="96" t="str">
        <f t="shared" si="6"/>
        <v/>
      </c>
      <c r="J96" s="53"/>
      <c r="K96" s="84" t="str">
        <f>IF(J96="","",VLOOKUP(J96,商品一覧!A:C,2,FALSE))</f>
        <v/>
      </c>
      <c r="L96" s="86" t="str">
        <f>IF(J96="","",VLOOKUP(J96,商品一覧!A:C,3,FALSE))</f>
        <v/>
      </c>
      <c r="M96" s="214" t="str">
        <f t="shared" si="7"/>
        <v/>
      </c>
      <c r="N96" s="88" t="str">
        <f>IF(D96="","",VLOOKUP(LEFT(D96,2),北海沖縄!B:C,2,FALSE))</f>
        <v/>
      </c>
      <c r="O96" s="88" t="str">
        <f t="shared" si="8"/>
        <v/>
      </c>
      <c r="P96" s="47"/>
      <c r="Q96" s="72"/>
      <c r="R96" s="70"/>
    </row>
    <row r="97" spans="1:18">
      <c r="A97" s="100">
        <v>84</v>
      </c>
      <c r="B97" s="70"/>
      <c r="C97" s="70"/>
      <c r="D97" s="71"/>
      <c r="E97" s="70"/>
      <c r="F97" s="70"/>
      <c r="G97" s="70"/>
      <c r="H97" s="70"/>
      <c r="I97" s="96" t="str">
        <f t="shared" si="6"/>
        <v/>
      </c>
      <c r="J97" s="53"/>
      <c r="K97" s="84" t="str">
        <f>IF(J97="","",VLOOKUP(J97,商品一覧!A:C,2,FALSE))</f>
        <v/>
      </c>
      <c r="L97" s="86" t="str">
        <f>IF(J97="","",VLOOKUP(J97,商品一覧!A:C,3,FALSE))</f>
        <v/>
      </c>
      <c r="M97" s="214" t="str">
        <f t="shared" si="7"/>
        <v/>
      </c>
      <c r="N97" s="88" t="str">
        <f>IF(D97="","",VLOOKUP(LEFT(D97,2),北海沖縄!B:C,2,FALSE))</f>
        <v/>
      </c>
      <c r="O97" s="88" t="str">
        <f t="shared" si="8"/>
        <v/>
      </c>
      <c r="P97" s="47"/>
      <c r="Q97" s="72"/>
      <c r="R97" s="70"/>
    </row>
    <row r="98" spans="1:18">
      <c r="A98" s="101">
        <v>85</v>
      </c>
      <c r="B98" s="70"/>
      <c r="C98" s="70"/>
      <c r="D98" s="71"/>
      <c r="E98" s="70"/>
      <c r="F98" s="70"/>
      <c r="G98" s="70"/>
      <c r="H98" s="70"/>
      <c r="I98" s="96" t="str">
        <f t="shared" si="6"/>
        <v/>
      </c>
      <c r="J98" s="53"/>
      <c r="K98" s="84" t="str">
        <f>IF(J98="","",VLOOKUP(J98,商品一覧!A:C,2,FALSE))</f>
        <v/>
      </c>
      <c r="L98" s="86" t="str">
        <f>IF(J98="","",VLOOKUP(J98,商品一覧!A:C,3,FALSE))</f>
        <v/>
      </c>
      <c r="M98" s="214" t="str">
        <f t="shared" si="7"/>
        <v/>
      </c>
      <c r="N98" s="88" t="str">
        <f>IF(D98="","",VLOOKUP(LEFT(D98,2),北海沖縄!B:C,2,FALSE))</f>
        <v/>
      </c>
      <c r="O98" s="88" t="str">
        <f t="shared" si="8"/>
        <v/>
      </c>
      <c r="P98" s="47"/>
      <c r="Q98" s="72"/>
      <c r="R98" s="70"/>
    </row>
    <row r="99" spans="1:18">
      <c r="A99" s="100">
        <v>86</v>
      </c>
      <c r="B99" s="70"/>
      <c r="C99" s="70"/>
      <c r="D99" s="71"/>
      <c r="E99" s="70"/>
      <c r="F99" s="70"/>
      <c r="G99" s="70"/>
      <c r="H99" s="70"/>
      <c r="I99" s="96" t="str">
        <f t="shared" si="6"/>
        <v/>
      </c>
      <c r="J99" s="53"/>
      <c r="K99" s="84" t="str">
        <f>IF(J99="","",VLOOKUP(J99,商品一覧!A:C,2,FALSE))</f>
        <v/>
      </c>
      <c r="L99" s="86" t="str">
        <f>IF(J99="","",VLOOKUP(J99,商品一覧!A:C,3,FALSE))</f>
        <v/>
      </c>
      <c r="M99" s="214" t="str">
        <f t="shared" si="7"/>
        <v/>
      </c>
      <c r="N99" s="88" t="str">
        <f>IF(D99="","",VLOOKUP(LEFT(D99,2),北海沖縄!B:C,2,FALSE))</f>
        <v/>
      </c>
      <c r="O99" s="88" t="str">
        <f t="shared" si="8"/>
        <v/>
      </c>
      <c r="P99" s="47"/>
      <c r="Q99" s="72"/>
      <c r="R99" s="70"/>
    </row>
    <row r="100" spans="1:18">
      <c r="A100" s="100">
        <v>87</v>
      </c>
      <c r="B100" s="70"/>
      <c r="C100" s="70"/>
      <c r="D100" s="71"/>
      <c r="E100" s="70"/>
      <c r="F100" s="70"/>
      <c r="G100" s="70"/>
      <c r="H100" s="70"/>
      <c r="I100" s="96" t="str">
        <f t="shared" si="6"/>
        <v/>
      </c>
      <c r="J100" s="53"/>
      <c r="K100" s="84" t="str">
        <f>IF(J100="","",VLOOKUP(J100,商品一覧!A:C,2,FALSE))</f>
        <v/>
      </c>
      <c r="L100" s="86" t="str">
        <f>IF(J100="","",VLOOKUP(J100,商品一覧!A:C,3,FALSE))</f>
        <v/>
      </c>
      <c r="M100" s="214" t="str">
        <f t="shared" si="7"/>
        <v/>
      </c>
      <c r="N100" s="88" t="str">
        <f>IF(D100="","",VLOOKUP(LEFT(D100,2),北海沖縄!B:C,2,FALSE))</f>
        <v/>
      </c>
      <c r="O100" s="88" t="str">
        <f t="shared" si="8"/>
        <v/>
      </c>
      <c r="P100" s="47"/>
      <c r="Q100" s="72"/>
      <c r="R100" s="70"/>
    </row>
    <row r="101" spans="1:18">
      <c r="A101" s="101">
        <v>88</v>
      </c>
      <c r="B101" s="70"/>
      <c r="C101" s="70"/>
      <c r="D101" s="71"/>
      <c r="E101" s="70"/>
      <c r="F101" s="70"/>
      <c r="G101" s="70"/>
      <c r="H101" s="70"/>
      <c r="I101" s="96" t="str">
        <f t="shared" si="6"/>
        <v/>
      </c>
      <c r="J101" s="53"/>
      <c r="K101" s="84" t="str">
        <f>IF(J101="","",VLOOKUP(J101,商品一覧!A:C,2,FALSE))</f>
        <v/>
      </c>
      <c r="L101" s="86" t="str">
        <f>IF(J101="","",VLOOKUP(J101,商品一覧!A:C,3,FALSE))</f>
        <v/>
      </c>
      <c r="M101" s="214" t="str">
        <f t="shared" si="7"/>
        <v/>
      </c>
      <c r="N101" s="88" t="str">
        <f>IF(D101="","",VLOOKUP(LEFT(D101,2),北海沖縄!B:C,2,FALSE))</f>
        <v/>
      </c>
      <c r="O101" s="88" t="str">
        <f t="shared" si="8"/>
        <v/>
      </c>
      <c r="P101" s="47"/>
      <c r="Q101" s="72"/>
      <c r="R101" s="70"/>
    </row>
    <row r="102" spans="1:18">
      <c r="A102" s="100">
        <v>89</v>
      </c>
      <c r="B102" s="70"/>
      <c r="C102" s="70"/>
      <c r="D102" s="71"/>
      <c r="E102" s="70"/>
      <c r="F102" s="70"/>
      <c r="G102" s="70"/>
      <c r="H102" s="70"/>
      <c r="I102" s="96" t="str">
        <f t="shared" si="6"/>
        <v/>
      </c>
      <c r="J102" s="53"/>
      <c r="K102" s="84" t="str">
        <f>IF(J102="","",VLOOKUP(J102,商品一覧!A:C,2,FALSE))</f>
        <v/>
      </c>
      <c r="L102" s="86" t="str">
        <f>IF(J102="","",VLOOKUP(J102,商品一覧!A:C,3,FALSE))</f>
        <v/>
      </c>
      <c r="M102" s="214" t="str">
        <f t="shared" si="7"/>
        <v/>
      </c>
      <c r="N102" s="88" t="str">
        <f>IF(D102="","",VLOOKUP(LEFT(D102,2),北海沖縄!B:C,2,FALSE))</f>
        <v/>
      </c>
      <c r="O102" s="88" t="str">
        <f t="shared" si="8"/>
        <v/>
      </c>
      <c r="P102" s="47"/>
      <c r="Q102" s="72"/>
      <c r="R102" s="70"/>
    </row>
    <row r="103" spans="1:18">
      <c r="A103" s="100">
        <v>90</v>
      </c>
      <c r="B103" s="70"/>
      <c r="C103" s="70"/>
      <c r="D103" s="71"/>
      <c r="E103" s="70"/>
      <c r="F103" s="70"/>
      <c r="G103" s="70"/>
      <c r="H103" s="70"/>
      <c r="I103" s="96" t="str">
        <f t="shared" si="6"/>
        <v/>
      </c>
      <c r="J103" s="53"/>
      <c r="K103" s="84" t="str">
        <f>IF(J103="","",VLOOKUP(J103,商品一覧!A:C,2,FALSE))</f>
        <v/>
      </c>
      <c r="L103" s="86" t="str">
        <f>IF(J103="","",VLOOKUP(J103,商品一覧!A:C,3,FALSE))</f>
        <v/>
      </c>
      <c r="M103" s="214" t="str">
        <f t="shared" si="7"/>
        <v/>
      </c>
      <c r="N103" s="88" t="str">
        <f>IF(D103="","",VLOOKUP(LEFT(D103,2),北海沖縄!B:C,2,FALSE))</f>
        <v/>
      </c>
      <c r="O103" s="88" t="str">
        <f t="shared" si="8"/>
        <v/>
      </c>
      <c r="P103" s="47"/>
      <c r="Q103" s="72"/>
      <c r="R103" s="70"/>
    </row>
    <row r="104" spans="1:18">
      <c r="A104" s="101">
        <v>91</v>
      </c>
      <c r="B104" s="70"/>
      <c r="C104" s="70"/>
      <c r="D104" s="71"/>
      <c r="E104" s="70"/>
      <c r="F104" s="70"/>
      <c r="G104" s="70"/>
      <c r="H104" s="70"/>
      <c r="I104" s="96" t="str">
        <f t="shared" si="6"/>
        <v/>
      </c>
      <c r="J104" s="53"/>
      <c r="K104" s="84" t="str">
        <f>IF(J104="","",VLOOKUP(J104,商品一覧!A:C,2,FALSE))</f>
        <v/>
      </c>
      <c r="L104" s="86" t="str">
        <f>IF(J104="","",VLOOKUP(J104,商品一覧!A:C,3,FALSE))</f>
        <v/>
      </c>
      <c r="M104" s="214" t="str">
        <f t="shared" si="7"/>
        <v/>
      </c>
      <c r="N104" s="88" t="str">
        <f>IF(D104="","",VLOOKUP(LEFT(D104,2),北海沖縄!B:C,2,FALSE))</f>
        <v/>
      </c>
      <c r="O104" s="88" t="str">
        <f t="shared" si="8"/>
        <v/>
      </c>
      <c r="P104" s="47"/>
      <c r="Q104" s="72"/>
      <c r="R104" s="70"/>
    </row>
    <row r="105" spans="1:18">
      <c r="A105" s="100">
        <v>92</v>
      </c>
      <c r="B105" s="70"/>
      <c r="C105" s="70"/>
      <c r="D105" s="71"/>
      <c r="E105" s="70"/>
      <c r="F105" s="70"/>
      <c r="G105" s="70"/>
      <c r="H105" s="70"/>
      <c r="I105" s="96" t="str">
        <f t="shared" si="6"/>
        <v/>
      </c>
      <c r="J105" s="53"/>
      <c r="K105" s="84" t="str">
        <f>IF(J105="","",VLOOKUP(J105,商品一覧!A:C,2,FALSE))</f>
        <v/>
      </c>
      <c r="L105" s="86" t="str">
        <f>IF(J105="","",VLOOKUP(J105,商品一覧!A:C,3,FALSE))</f>
        <v/>
      </c>
      <c r="M105" s="214" t="str">
        <f t="shared" si="7"/>
        <v/>
      </c>
      <c r="N105" s="88" t="str">
        <f>IF(D105="","",VLOOKUP(LEFT(D105,2),北海沖縄!B:C,2,FALSE))</f>
        <v/>
      </c>
      <c r="O105" s="88" t="str">
        <f t="shared" si="8"/>
        <v/>
      </c>
      <c r="P105" s="47"/>
      <c r="Q105" s="72"/>
      <c r="R105" s="70"/>
    </row>
    <row r="106" spans="1:18">
      <c r="A106" s="100">
        <v>93</v>
      </c>
      <c r="B106" s="70"/>
      <c r="C106" s="70"/>
      <c r="D106" s="71"/>
      <c r="E106" s="70"/>
      <c r="F106" s="70"/>
      <c r="G106" s="70"/>
      <c r="H106" s="70"/>
      <c r="I106" s="96" t="str">
        <f t="shared" si="6"/>
        <v/>
      </c>
      <c r="J106" s="53"/>
      <c r="K106" s="84" t="str">
        <f>IF(J106="","",VLOOKUP(J106,商品一覧!A:C,2,FALSE))</f>
        <v/>
      </c>
      <c r="L106" s="86" t="str">
        <f>IF(J106="","",VLOOKUP(J106,商品一覧!A:C,3,FALSE))</f>
        <v/>
      </c>
      <c r="M106" s="214" t="str">
        <f t="shared" si="7"/>
        <v/>
      </c>
      <c r="N106" s="88" t="str">
        <f>IF(D106="","",VLOOKUP(LEFT(D106,2),北海沖縄!B:C,2,FALSE))</f>
        <v/>
      </c>
      <c r="O106" s="88" t="str">
        <f t="shared" si="8"/>
        <v/>
      </c>
      <c r="P106" s="47"/>
      <c r="Q106" s="72"/>
      <c r="R106" s="70"/>
    </row>
    <row r="107" spans="1:18">
      <c r="A107" s="101">
        <v>94</v>
      </c>
      <c r="B107" s="70"/>
      <c r="C107" s="70"/>
      <c r="D107" s="71"/>
      <c r="E107" s="70"/>
      <c r="F107" s="70"/>
      <c r="G107" s="70"/>
      <c r="H107" s="70"/>
      <c r="I107" s="96" t="str">
        <f t="shared" si="6"/>
        <v/>
      </c>
      <c r="J107" s="53"/>
      <c r="K107" s="84" t="str">
        <f>IF(J107="","",VLOOKUP(J107,商品一覧!A:C,2,FALSE))</f>
        <v/>
      </c>
      <c r="L107" s="86" t="str">
        <f>IF(J107="","",VLOOKUP(J107,商品一覧!A:C,3,FALSE))</f>
        <v/>
      </c>
      <c r="M107" s="214" t="str">
        <f t="shared" si="7"/>
        <v/>
      </c>
      <c r="N107" s="88" t="str">
        <f>IF(D107="","",VLOOKUP(LEFT(D107,2),北海沖縄!B:C,2,FALSE))</f>
        <v/>
      </c>
      <c r="O107" s="88" t="str">
        <f t="shared" si="8"/>
        <v/>
      </c>
      <c r="P107" s="47"/>
      <c r="Q107" s="72"/>
      <c r="R107" s="70"/>
    </row>
    <row r="108" spans="1:18">
      <c r="A108" s="100">
        <v>95</v>
      </c>
      <c r="B108" s="70"/>
      <c r="C108" s="70"/>
      <c r="D108" s="71"/>
      <c r="E108" s="70"/>
      <c r="F108" s="70"/>
      <c r="G108" s="70"/>
      <c r="H108" s="70"/>
      <c r="I108" s="96" t="str">
        <f t="shared" si="6"/>
        <v/>
      </c>
      <c r="J108" s="53"/>
      <c r="K108" s="84" t="str">
        <f>IF(J108="","",VLOOKUP(J108,商品一覧!A:C,2,FALSE))</f>
        <v/>
      </c>
      <c r="L108" s="86" t="str">
        <f>IF(J108="","",VLOOKUP(J108,商品一覧!A:C,3,FALSE))</f>
        <v/>
      </c>
      <c r="M108" s="214" t="str">
        <f t="shared" si="7"/>
        <v/>
      </c>
      <c r="N108" s="88" t="str">
        <f>IF(D108="","",VLOOKUP(LEFT(D108,2),北海沖縄!B:C,2,FALSE))</f>
        <v/>
      </c>
      <c r="O108" s="88" t="str">
        <f t="shared" si="8"/>
        <v/>
      </c>
      <c r="P108" s="47"/>
      <c r="Q108" s="72"/>
      <c r="R108" s="70"/>
    </row>
    <row r="109" spans="1:18">
      <c r="A109" s="100">
        <v>96</v>
      </c>
      <c r="B109" s="70"/>
      <c r="C109" s="70"/>
      <c r="D109" s="71"/>
      <c r="E109" s="70"/>
      <c r="F109" s="70"/>
      <c r="G109" s="70"/>
      <c r="H109" s="70"/>
      <c r="I109" s="96" t="str">
        <f t="shared" si="6"/>
        <v/>
      </c>
      <c r="J109" s="53"/>
      <c r="K109" s="84" t="str">
        <f>IF(J109="","",VLOOKUP(J109,商品一覧!A:C,2,FALSE))</f>
        <v/>
      </c>
      <c r="L109" s="86" t="str">
        <f>IF(J109="","",VLOOKUP(J109,商品一覧!A:C,3,FALSE))</f>
        <v/>
      </c>
      <c r="M109" s="214" t="str">
        <f t="shared" si="7"/>
        <v/>
      </c>
      <c r="N109" s="88" t="str">
        <f>IF(D109="","",VLOOKUP(LEFT(D109,2),北海沖縄!B:C,2,FALSE))</f>
        <v/>
      </c>
      <c r="O109" s="88" t="str">
        <f t="shared" si="8"/>
        <v/>
      </c>
      <c r="P109" s="47"/>
      <c r="Q109" s="72"/>
      <c r="R109" s="70"/>
    </row>
    <row r="110" spans="1:18">
      <c r="A110" s="101">
        <v>97</v>
      </c>
      <c r="B110" s="70"/>
      <c r="C110" s="70"/>
      <c r="D110" s="71"/>
      <c r="E110" s="70"/>
      <c r="F110" s="70"/>
      <c r="G110" s="70"/>
      <c r="H110" s="70"/>
      <c r="I110" s="96" t="str">
        <f t="shared" si="6"/>
        <v/>
      </c>
      <c r="J110" s="53"/>
      <c r="K110" s="84" t="str">
        <f>IF(J110="","",VLOOKUP(J110,商品一覧!A:C,2,FALSE))</f>
        <v/>
      </c>
      <c r="L110" s="86" t="str">
        <f>IF(J110="","",VLOOKUP(J110,商品一覧!A:C,3,FALSE))</f>
        <v/>
      </c>
      <c r="M110" s="214" t="str">
        <f t="shared" si="7"/>
        <v/>
      </c>
      <c r="N110" s="88" t="str">
        <f>IF(D110="","",VLOOKUP(LEFT(D110,2),北海沖縄!B:C,2,FALSE))</f>
        <v/>
      </c>
      <c r="O110" s="88" t="str">
        <f t="shared" si="8"/>
        <v/>
      </c>
      <c r="P110" s="47"/>
      <c r="Q110" s="72"/>
      <c r="R110" s="70"/>
    </row>
    <row r="111" spans="1:18">
      <c r="A111" s="100">
        <v>98</v>
      </c>
      <c r="B111" s="70"/>
      <c r="C111" s="70"/>
      <c r="D111" s="71"/>
      <c r="E111" s="70"/>
      <c r="F111" s="70"/>
      <c r="G111" s="70"/>
      <c r="H111" s="70"/>
      <c r="I111" s="96" t="str">
        <f t="shared" si="6"/>
        <v/>
      </c>
      <c r="J111" s="53"/>
      <c r="K111" s="84" t="str">
        <f>IF(J111="","",VLOOKUP(J111,商品一覧!A:C,2,FALSE))</f>
        <v/>
      </c>
      <c r="L111" s="86" t="str">
        <f>IF(J111="","",VLOOKUP(J111,商品一覧!A:C,3,FALSE))</f>
        <v/>
      </c>
      <c r="M111" s="214" t="str">
        <f t="shared" si="7"/>
        <v/>
      </c>
      <c r="N111" s="88" t="str">
        <f>IF(D111="","",VLOOKUP(LEFT(D111,2),北海沖縄!B:C,2,FALSE))</f>
        <v/>
      </c>
      <c r="O111" s="88" t="str">
        <f t="shared" si="8"/>
        <v/>
      </c>
      <c r="P111" s="47"/>
      <c r="Q111" s="72"/>
      <c r="R111" s="70"/>
    </row>
    <row r="112" spans="1:18">
      <c r="A112" s="100">
        <v>99</v>
      </c>
      <c r="B112" s="70"/>
      <c r="C112" s="70"/>
      <c r="D112" s="71"/>
      <c r="E112" s="70"/>
      <c r="F112" s="70"/>
      <c r="G112" s="70"/>
      <c r="H112" s="70"/>
      <c r="I112" s="96" t="str">
        <f t="shared" si="6"/>
        <v/>
      </c>
      <c r="J112" s="53"/>
      <c r="K112" s="84" t="str">
        <f>IF(J112="","",VLOOKUP(J112,商品一覧!A:C,2,FALSE))</f>
        <v/>
      </c>
      <c r="L112" s="86" t="str">
        <f>IF(J112="","",VLOOKUP(J112,商品一覧!A:C,3,FALSE))</f>
        <v/>
      </c>
      <c r="M112" s="214" t="str">
        <f t="shared" si="7"/>
        <v/>
      </c>
      <c r="N112" s="88" t="str">
        <f>IF(D112="","",VLOOKUP(LEFT(D112,2),北海沖縄!B:C,2,FALSE))</f>
        <v/>
      </c>
      <c r="O112" s="88" t="str">
        <f t="shared" si="8"/>
        <v/>
      </c>
      <c r="P112" s="47"/>
      <c r="Q112" s="72"/>
      <c r="R112" s="70"/>
    </row>
    <row r="113" spans="1:18">
      <c r="A113" s="101">
        <v>100</v>
      </c>
      <c r="B113" s="70"/>
      <c r="C113" s="70"/>
      <c r="D113" s="71"/>
      <c r="E113" s="70"/>
      <c r="F113" s="70"/>
      <c r="G113" s="70"/>
      <c r="H113" s="70"/>
      <c r="I113" s="96" t="str">
        <f t="shared" si="6"/>
        <v/>
      </c>
      <c r="J113" s="53"/>
      <c r="K113" s="84" t="str">
        <f>IF(J113="","",VLOOKUP(J113,商品一覧!A:C,2,FALSE))</f>
        <v/>
      </c>
      <c r="L113" s="86" t="str">
        <f>IF(J113="","",VLOOKUP(J113,商品一覧!A:C,3,FALSE))</f>
        <v/>
      </c>
      <c r="M113" s="214" t="str">
        <f t="shared" si="7"/>
        <v/>
      </c>
      <c r="N113" s="88" t="str">
        <f>IF(D113="","",VLOOKUP(LEFT(D113,2),北海沖縄!B:C,2,FALSE))</f>
        <v/>
      </c>
      <c r="O113" s="88" t="str">
        <f t="shared" si="8"/>
        <v/>
      </c>
      <c r="P113" s="47"/>
      <c r="Q113" s="72"/>
      <c r="R113" s="70"/>
    </row>
    <row r="114" spans="1:18">
      <c r="A114" s="100">
        <v>101</v>
      </c>
      <c r="B114" s="70"/>
      <c r="C114" s="70"/>
      <c r="D114" s="71"/>
      <c r="E114" s="70"/>
      <c r="F114" s="70"/>
      <c r="G114" s="70"/>
      <c r="H114" s="70"/>
      <c r="I114" s="96" t="str">
        <f t="shared" si="6"/>
        <v/>
      </c>
      <c r="J114" s="53"/>
      <c r="K114" s="84" t="str">
        <f>IF(J114="","",VLOOKUP(J114,商品一覧!A:C,2,FALSE))</f>
        <v/>
      </c>
      <c r="L114" s="86" t="str">
        <f>IF(J114="","",VLOOKUP(J114,商品一覧!A:C,3,FALSE))</f>
        <v/>
      </c>
      <c r="M114" s="214" t="str">
        <f t="shared" si="7"/>
        <v/>
      </c>
      <c r="N114" s="88" t="str">
        <f>IF(D114="","",VLOOKUP(LEFT(D114,2),北海沖縄!B:C,2,FALSE))</f>
        <v/>
      </c>
      <c r="O114" s="88" t="str">
        <f t="shared" si="8"/>
        <v/>
      </c>
      <c r="P114" s="47"/>
      <c r="Q114" s="72"/>
      <c r="R114" s="70"/>
    </row>
    <row r="115" spans="1:18">
      <c r="A115" s="100">
        <v>102</v>
      </c>
      <c r="B115" s="70"/>
      <c r="C115" s="70"/>
      <c r="D115" s="71"/>
      <c r="E115" s="70"/>
      <c r="F115" s="70"/>
      <c r="G115" s="70"/>
      <c r="H115" s="70"/>
      <c r="I115" s="96" t="str">
        <f t="shared" si="6"/>
        <v/>
      </c>
      <c r="J115" s="53"/>
      <c r="K115" s="84" t="str">
        <f>IF(J115="","",VLOOKUP(J115,商品一覧!A:C,2,FALSE))</f>
        <v/>
      </c>
      <c r="L115" s="86" t="str">
        <f>IF(J115="","",VLOOKUP(J115,商品一覧!A:C,3,FALSE))</f>
        <v/>
      </c>
      <c r="M115" s="214" t="str">
        <f t="shared" si="7"/>
        <v/>
      </c>
      <c r="N115" s="88" t="str">
        <f>IF(D115="","",VLOOKUP(LEFT(D115,2),北海沖縄!B:C,2,FALSE))</f>
        <v/>
      </c>
      <c r="O115" s="88" t="str">
        <f t="shared" si="8"/>
        <v/>
      </c>
      <c r="P115" s="47"/>
      <c r="Q115" s="72"/>
      <c r="R115" s="70"/>
    </row>
    <row r="116" spans="1:18">
      <c r="A116" s="101">
        <v>103</v>
      </c>
      <c r="B116" s="70"/>
      <c r="C116" s="70"/>
      <c r="D116" s="71"/>
      <c r="E116" s="70"/>
      <c r="F116" s="70"/>
      <c r="G116" s="70"/>
      <c r="H116" s="70"/>
      <c r="I116" s="96" t="str">
        <f t="shared" si="6"/>
        <v/>
      </c>
      <c r="J116" s="53"/>
      <c r="K116" s="84" t="str">
        <f>IF(J116="","",VLOOKUP(J116,商品一覧!A:C,2,FALSE))</f>
        <v/>
      </c>
      <c r="L116" s="86" t="str">
        <f>IF(J116="","",VLOOKUP(J116,商品一覧!A:C,3,FALSE))</f>
        <v/>
      </c>
      <c r="M116" s="214" t="str">
        <f t="shared" si="7"/>
        <v/>
      </c>
      <c r="N116" s="88" t="str">
        <f>IF(D116="","",VLOOKUP(LEFT(D116,2),北海沖縄!B:C,2,FALSE))</f>
        <v/>
      </c>
      <c r="O116" s="88" t="str">
        <f t="shared" si="8"/>
        <v/>
      </c>
      <c r="P116" s="47"/>
      <c r="Q116" s="72"/>
      <c r="R116" s="70"/>
    </row>
    <row r="117" spans="1:18">
      <c r="A117" s="100">
        <v>104</v>
      </c>
      <c r="B117" s="70"/>
      <c r="C117" s="70"/>
      <c r="D117" s="71"/>
      <c r="E117" s="70"/>
      <c r="F117" s="70"/>
      <c r="G117" s="70"/>
      <c r="H117" s="70"/>
      <c r="I117" s="96" t="str">
        <f t="shared" si="6"/>
        <v/>
      </c>
      <c r="J117" s="53"/>
      <c r="K117" s="84" t="str">
        <f>IF(J117="","",VLOOKUP(J117,商品一覧!A:C,2,FALSE))</f>
        <v/>
      </c>
      <c r="L117" s="86" t="str">
        <f>IF(J117="","",VLOOKUP(J117,商品一覧!A:C,3,FALSE))</f>
        <v/>
      </c>
      <c r="M117" s="214" t="str">
        <f t="shared" si="7"/>
        <v/>
      </c>
      <c r="N117" s="88" t="str">
        <f>IF(D117="","",VLOOKUP(LEFT(D117,2),北海沖縄!B:C,2,FALSE))</f>
        <v/>
      </c>
      <c r="O117" s="88" t="str">
        <f t="shared" si="8"/>
        <v/>
      </c>
      <c r="P117" s="47"/>
      <c r="Q117" s="72"/>
      <c r="R117" s="70"/>
    </row>
    <row r="118" spans="1:18">
      <c r="A118" s="100">
        <v>105</v>
      </c>
      <c r="B118" s="70"/>
      <c r="C118" s="70"/>
      <c r="D118" s="71"/>
      <c r="E118" s="70"/>
      <c r="F118" s="70"/>
      <c r="G118" s="70"/>
      <c r="H118" s="70"/>
      <c r="I118" s="96" t="str">
        <f t="shared" si="6"/>
        <v/>
      </c>
      <c r="J118" s="53"/>
      <c r="K118" s="84" t="str">
        <f>IF(J118="","",VLOOKUP(J118,商品一覧!A:C,2,FALSE))</f>
        <v/>
      </c>
      <c r="L118" s="86" t="str">
        <f>IF(J118="","",VLOOKUP(J118,商品一覧!A:C,3,FALSE))</f>
        <v/>
      </c>
      <c r="M118" s="214" t="str">
        <f t="shared" si="7"/>
        <v/>
      </c>
      <c r="N118" s="88" t="str">
        <f>IF(D118="","",VLOOKUP(LEFT(D118,2),北海沖縄!B:C,2,FALSE))</f>
        <v/>
      </c>
      <c r="O118" s="88" t="str">
        <f t="shared" si="8"/>
        <v/>
      </c>
      <c r="P118" s="47"/>
      <c r="Q118" s="72"/>
      <c r="R118" s="70"/>
    </row>
    <row r="119" spans="1:18">
      <c r="A119" s="101">
        <v>106</v>
      </c>
      <c r="B119" s="70"/>
      <c r="C119" s="70"/>
      <c r="D119" s="71"/>
      <c r="E119" s="70"/>
      <c r="F119" s="70"/>
      <c r="G119" s="70"/>
      <c r="H119" s="70"/>
      <c r="I119" s="96" t="str">
        <f t="shared" si="6"/>
        <v/>
      </c>
      <c r="J119" s="53"/>
      <c r="K119" s="84" t="str">
        <f>IF(J119="","",VLOOKUP(J119,商品一覧!A:C,2,FALSE))</f>
        <v/>
      </c>
      <c r="L119" s="86" t="str">
        <f>IF(J119="","",VLOOKUP(J119,商品一覧!A:C,3,FALSE))</f>
        <v/>
      </c>
      <c r="M119" s="214" t="str">
        <f t="shared" si="7"/>
        <v/>
      </c>
      <c r="N119" s="88" t="str">
        <f>IF(D119="","",VLOOKUP(LEFT(D119,2),北海沖縄!B:C,2,FALSE))</f>
        <v/>
      </c>
      <c r="O119" s="88" t="str">
        <f t="shared" si="8"/>
        <v/>
      </c>
      <c r="P119" s="47"/>
      <c r="Q119" s="72"/>
      <c r="R119" s="70"/>
    </row>
    <row r="120" spans="1:18">
      <c r="A120" s="100">
        <v>107</v>
      </c>
      <c r="B120" s="70"/>
      <c r="C120" s="70"/>
      <c r="D120" s="71"/>
      <c r="E120" s="70"/>
      <c r="F120" s="70"/>
      <c r="G120" s="70"/>
      <c r="H120" s="70"/>
      <c r="I120" s="96" t="str">
        <f t="shared" si="6"/>
        <v/>
      </c>
      <c r="J120" s="53"/>
      <c r="K120" s="84" t="str">
        <f>IF(J120="","",VLOOKUP(J120,商品一覧!A:C,2,FALSE))</f>
        <v/>
      </c>
      <c r="L120" s="86" t="str">
        <f>IF(J120="","",VLOOKUP(J120,商品一覧!A:C,3,FALSE))</f>
        <v/>
      </c>
      <c r="M120" s="214" t="str">
        <f t="shared" si="7"/>
        <v/>
      </c>
      <c r="N120" s="88" t="str">
        <f>IF(D120="","",VLOOKUP(LEFT(D120,2),北海沖縄!B:C,2,FALSE))</f>
        <v/>
      </c>
      <c r="O120" s="88" t="str">
        <f t="shared" si="8"/>
        <v/>
      </c>
      <c r="P120" s="47"/>
      <c r="Q120" s="72"/>
      <c r="R120" s="70"/>
    </row>
    <row r="121" spans="1:18">
      <c r="A121" s="100">
        <v>108</v>
      </c>
      <c r="B121" s="70"/>
      <c r="C121" s="70"/>
      <c r="D121" s="71"/>
      <c r="E121" s="70"/>
      <c r="F121" s="70"/>
      <c r="G121" s="70"/>
      <c r="H121" s="70"/>
      <c r="I121" s="96" t="str">
        <f t="shared" si="6"/>
        <v/>
      </c>
      <c r="J121" s="53"/>
      <c r="K121" s="84" t="str">
        <f>IF(J121="","",VLOOKUP(J121,商品一覧!A:C,2,FALSE))</f>
        <v/>
      </c>
      <c r="L121" s="86" t="str">
        <f>IF(J121="","",VLOOKUP(J121,商品一覧!A:C,3,FALSE))</f>
        <v/>
      </c>
      <c r="M121" s="214" t="str">
        <f t="shared" si="7"/>
        <v/>
      </c>
      <c r="N121" s="88" t="str">
        <f>IF(D121="","",VLOOKUP(LEFT(D121,2),北海沖縄!B:C,2,FALSE))</f>
        <v/>
      </c>
      <c r="O121" s="88" t="str">
        <f t="shared" si="8"/>
        <v/>
      </c>
      <c r="P121" s="47"/>
      <c r="Q121" s="72"/>
      <c r="R121" s="70"/>
    </row>
    <row r="122" spans="1:18">
      <c r="A122" s="101">
        <v>109</v>
      </c>
      <c r="B122" s="70"/>
      <c r="C122" s="70"/>
      <c r="D122" s="71"/>
      <c r="E122" s="70"/>
      <c r="F122" s="70"/>
      <c r="G122" s="70"/>
      <c r="H122" s="70"/>
      <c r="I122" s="96" t="str">
        <f t="shared" si="6"/>
        <v/>
      </c>
      <c r="J122" s="53"/>
      <c r="K122" s="84" t="str">
        <f>IF(J122="","",VLOOKUP(J122,商品一覧!A:C,2,FALSE))</f>
        <v/>
      </c>
      <c r="L122" s="86" t="str">
        <f>IF(J122="","",VLOOKUP(J122,商品一覧!A:C,3,FALSE))</f>
        <v/>
      </c>
      <c r="M122" s="214" t="str">
        <f t="shared" si="7"/>
        <v/>
      </c>
      <c r="N122" s="88" t="str">
        <f>IF(D122="","",VLOOKUP(LEFT(D122,2),北海沖縄!B:C,2,FALSE))</f>
        <v/>
      </c>
      <c r="O122" s="88" t="str">
        <f t="shared" si="8"/>
        <v/>
      </c>
      <c r="P122" s="47"/>
      <c r="Q122" s="72"/>
      <c r="R122" s="70"/>
    </row>
    <row r="123" spans="1:18">
      <c r="A123" s="100">
        <v>110</v>
      </c>
      <c r="B123" s="70"/>
      <c r="C123" s="70"/>
      <c r="D123" s="71"/>
      <c r="E123" s="70"/>
      <c r="F123" s="70"/>
      <c r="G123" s="70"/>
      <c r="H123" s="70"/>
      <c r="I123" s="96" t="str">
        <f t="shared" si="6"/>
        <v/>
      </c>
      <c r="J123" s="53"/>
      <c r="K123" s="84" t="str">
        <f>IF(J123="","",VLOOKUP(J123,商品一覧!A:C,2,FALSE))</f>
        <v/>
      </c>
      <c r="L123" s="86" t="str">
        <f>IF(J123="","",VLOOKUP(J123,商品一覧!A:C,3,FALSE))</f>
        <v/>
      </c>
      <c r="M123" s="214" t="str">
        <f t="shared" si="7"/>
        <v/>
      </c>
      <c r="N123" s="88" t="str">
        <f>IF(D123="","",VLOOKUP(LEFT(D123,2),北海沖縄!B:C,2,FALSE))</f>
        <v/>
      </c>
      <c r="O123" s="88" t="str">
        <f t="shared" si="8"/>
        <v/>
      </c>
      <c r="P123" s="47"/>
      <c r="Q123" s="72"/>
      <c r="R123" s="70"/>
    </row>
    <row r="124" spans="1:18">
      <c r="A124" s="100">
        <v>111</v>
      </c>
      <c r="B124" s="70"/>
      <c r="C124" s="70"/>
      <c r="D124" s="71"/>
      <c r="E124" s="70"/>
      <c r="F124" s="70"/>
      <c r="G124" s="70"/>
      <c r="H124" s="70"/>
      <c r="I124" s="96" t="str">
        <f t="shared" si="6"/>
        <v/>
      </c>
      <c r="J124" s="53"/>
      <c r="K124" s="84" t="str">
        <f>IF(J124="","",VLOOKUP(J124,商品一覧!A:C,2,FALSE))</f>
        <v/>
      </c>
      <c r="L124" s="86" t="str">
        <f>IF(J124="","",VLOOKUP(J124,商品一覧!A:C,3,FALSE))</f>
        <v/>
      </c>
      <c r="M124" s="214" t="str">
        <f t="shared" si="7"/>
        <v/>
      </c>
      <c r="N124" s="88" t="str">
        <f>IF(D124="","",VLOOKUP(LEFT(D124,2),北海沖縄!B:C,2,FALSE))</f>
        <v/>
      </c>
      <c r="O124" s="88" t="str">
        <f t="shared" si="8"/>
        <v/>
      </c>
      <c r="P124" s="47"/>
      <c r="Q124" s="72"/>
      <c r="R124" s="70"/>
    </row>
    <row r="125" spans="1:18">
      <c r="A125" s="101">
        <v>112</v>
      </c>
      <c r="B125" s="70"/>
      <c r="C125" s="70"/>
      <c r="D125" s="71"/>
      <c r="E125" s="70"/>
      <c r="F125" s="70"/>
      <c r="G125" s="70"/>
      <c r="H125" s="70"/>
      <c r="I125" s="96" t="str">
        <f t="shared" si="6"/>
        <v/>
      </c>
      <c r="J125" s="53"/>
      <c r="K125" s="84" t="str">
        <f>IF(J125="","",VLOOKUP(J125,商品一覧!A:C,2,FALSE))</f>
        <v/>
      </c>
      <c r="L125" s="86" t="str">
        <f>IF(J125="","",VLOOKUP(J125,商品一覧!A:C,3,FALSE))</f>
        <v/>
      </c>
      <c r="M125" s="214" t="str">
        <f t="shared" si="7"/>
        <v/>
      </c>
      <c r="N125" s="88" t="str">
        <f>IF(D125="","",VLOOKUP(LEFT(D125,2),北海沖縄!B:C,2,FALSE))</f>
        <v/>
      </c>
      <c r="O125" s="88" t="str">
        <f t="shared" si="8"/>
        <v/>
      </c>
      <c r="P125" s="47"/>
      <c r="Q125" s="72"/>
      <c r="R125" s="70"/>
    </row>
    <row r="126" spans="1:18">
      <c r="A126" s="100">
        <v>113</v>
      </c>
      <c r="B126" s="70"/>
      <c r="C126" s="70"/>
      <c r="D126" s="71"/>
      <c r="E126" s="70"/>
      <c r="F126" s="70"/>
      <c r="G126" s="70"/>
      <c r="H126" s="70"/>
      <c r="I126" s="96" t="str">
        <f t="shared" si="6"/>
        <v/>
      </c>
      <c r="J126" s="53"/>
      <c r="K126" s="84" t="str">
        <f>IF(J126="","",VLOOKUP(J126,商品一覧!A:C,2,FALSE))</f>
        <v/>
      </c>
      <c r="L126" s="86" t="str">
        <f>IF(J126="","",VLOOKUP(J126,商品一覧!A:C,3,FALSE))</f>
        <v/>
      </c>
      <c r="M126" s="214" t="str">
        <f t="shared" si="7"/>
        <v/>
      </c>
      <c r="N126" s="88" t="str">
        <f>IF(D126="","",VLOOKUP(LEFT(D126,2),北海沖縄!B:C,2,FALSE))</f>
        <v/>
      </c>
      <c r="O126" s="88" t="str">
        <f t="shared" si="8"/>
        <v/>
      </c>
      <c r="P126" s="47"/>
      <c r="Q126" s="72"/>
      <c r="R126" s="70"/>
    </row>
    <row r="127" spans="1:18">
      <c r="A127" s="100">
        <v>114</v>
      </c>
      <c r="B127" s="70"/>
      <c r="C127" s="70"/>
      <c r="D127" s="71"/>
      <c r="E127" s="70"/>
      <c r="F127" s="70"/>
      <c r="G127" s="70"/>
      <c r="H127" s="70"/>
      <c r="I127" s="96" t="str">
        <f t="shared" si="6"/>
        <v/>
      </c>
      <c r="J127" s="53"/>
      <c r="K127" s="84" t="str">
        <f>IF(J127="","",VLOOKUP(J127,商品一覧!A:C,2,FALSE))</f>
        <v/>
      </c>
      <c r="L127" s="86" t="str">
        <f>IF(J127="","",VLOOKUP(J127,商品一覧!A:C,3,FALSE))</f>
        <v/>
      </c>
      <c r="M127" s="214" t="str">
        <f t="shared" si="7"/>
        <v/>
      </c>
      <c r="N127" s="88" t="str">
        <f>IF(D127="","",VLOOKUP(LEFT(D127,2),北海沖縄!B:C,2,FALSE))</f>
        <v/>
      </c>
      <c r="O127" s="88" t="str">
        <f t="shared" si="8"/>
        <v/>
      </c>
      <c r="P127" s="47"/>
      <c r="Q127" s="72"/>
      <c r="R127" s="70"/>
    </row>
    <row r="128" spans="1:18">
      <c r="A128" s="101">
        <v>115</v>
      </c>
      <c r="B128" s="70"/>
      <c r="C128" s="70"/>
      <c r="D128" s="71"/>
      <c r="E128" s="70"/>
      <c r="F128" s="70"/>
      <c r="G128" s="70"/>
      <c r="H128" s="70"/>
      <c r="I128" s="96" t="str">
        <f t="shared" si="6"/>
        <v/>
      </c>
      <c r="J128" s="53"/>
      <c r="K128" s="84" t="str">
        <f>IF(J128="","",VLOOKUP(J128,商品一覧!A:C,2,FALSE))</f>
        <v/>
      </c>
      <c r="L128" s="86" t="str">
        <f>IF(J128="","",VLOOKUP(J128,商品一覧!A:C,3,FALSE))</f>
        <v/>
      </c>
      <c r="M128" s="214" t="str">
        <f t="shared" si="7"/>
        <v/>
      </c>
      <c r="N128" s="88" t="str">
        <f>IF(D128="","",VLOOKUP(LEFT(D128,2),北海沖縄!B:C,2,FALSE))</f>
        <v/>
      </c>
      <c r="O128" s="88" t="str">
        <f t="shared" si="8"/>
        <v/>
      </c>
      <c r="P128" s="47"/>
      <c r="Q128" s="72"/>
      <c r="R128" s="70"/>
    </row>
    <row r="129" spans="1:18">
      <c r="A129" s="100">
        <v>116</v>
      </c>
      <c r="B129" s="70"/>
      <c r="C129" s="70"/>
      <c r="D129" s="71"/>
      <c r="E129" s="70"/>
      <c r="F129" s="70"/>
      <c r="G129" s="70"/>
      <c r="H129" s="70"/>
      <c r="I129" s="96" t="str">
        <f t="shared" si="6"/>
        <v/>
      </c>
      <c r="J129" s="53"/>
      <c r="K129" s="84" t="str">
        <f>IF(J129="","",VLOOKUP(J129,商品一覧!A:C,2,FALSE))</f>
        <v/>
      </c>
      <c r="L129" s="86" t="str">
        <f>IF(J129="","",VLOOKUP(J129,商品一覧!A:C,3,FALSE))</f>
        <v/>
      </c>
      <c r="M129" s="214" t="str">
        <f t="shared" si="7"/>
        <v/>
      </c>
      <c r="N129" s="88" t="str">
        <f>IF(D129="","",VLOOKUP(LEFT(D129,2),北海沖縄!B:C,2,FALSE))</f>
        <v/>
      </c>
      <c r="O129" s="88" t="str">
        <f t="shared" si="8"/>
        <v/>
      </c>
      <c r="P129" s="47"/>
      <c r="Q129" s="72"/>
      <c r="R129" s="70"/>
    </row>
    <row r="130" spans="1:18">
      <c r="A130" s="100">
        <v>117</v>
      </c>
      <c r="B130" s="70"/>
      <c r="C130" s="70"/>
      <c r="D130" s="71"/>
      <c r="E130" s="70"/>
      <c r="F130" s="70"/>
      <c r="G130" s="70"/>
      <c r="H130" s="70"/>
      <c r="I130" s="96" t="str">
        <f t="shared" si="6"/>
        <v/>
      </c>
      <c r="J130" s="53"/>
      <c r="K130" s="84" t="str">
        <f>IF(J130="","",VLOOKUP(J130,商品一覧!A:C,2,FALSE))</f>
        <v/>
      </c>
      <c r="L130" s="86" t="str">
        <f>IF(J130="","",VLOOKUP(J130,商品一覧!A:C,3,FALSE))</f>
        <v/>
      </c>
      <c r="M130" s="214" t="str">
        <f t="shared" si="7"/>
        <v/>
      </c>
      <c r="N130" s="88" t="str">
        <f>IF(D130="","",VLOOKUP(LEFT(D130,2),北海沖縄!B:C,2,FALSE))</f>
        <v/>
      </c>
      <c r="O130" s="88" t="str">
        <f t="shared" si="8"/>
        <v/>
      </c>
      <c r="P130" s="47"/>
      <c r="Q130" s="72"/>
      <c r="R130" s="70"/>
    </row>
    <row r="131" spans="1:18">
      <c r="A131" s="101">
        <v>118</v>
      </c>
      <c r="B131" s="70"/>
      <c r="C131" s="70"/>
      <c r="D131" s="71"/>
      <c r="E131" s="70"/>
      <c r="F131" s="70"/>
      <c r="G131" s="70"/>
      <c r="H131" s="70"/>
      <c r="I131" s="96" t="str">
        <f t="shared" si="6"/>
        <v/>
      </c>
      <c r="J131" s="53"/>
      <c r="K131" s="84" t="str">
        <f>IF(J131="","",VLOOKUP(J131,商品一覧!A:C,2,FALSE))</f>
        <v/>
      </c>
      <c r="L131" s="86" t="str">
        <f>IF(J131="","",VLOOKUP(J131,商品一覧!A:C,3,FALSE))</f>
        <v/>
      </c>
      <c r="M131" s="214" t="str">
        <f t="shared" si="7"/>
        <v/>
      </c>
      <c r="N131" s="88" t="str">
        <f>IF(D131="","",VLOOKUP(LEFT(D131,2),北海沖縄!B:C,2,FALSE))</f>
        <v/>
      </c>
      <c r="O131" s="88" t="str">
        <f t="shared" si="8"/>
        <v/>
      </c>
      <c r="P131" s="47"/>
      <c r="Q131" s="72"/>
      <c r="R131" s="70"/>
    </row>
    <row r="132" spans="1:18">
      <c r="A132" s="100">
        <v>119</v>
      </c>
      <c r="B132" s="70"/>
      <c r="C132" s="70"/>
      <c r="D132" s="71"/>
      <c r="E132" s="70"/>
      <c r="F132" s="70"/>
      <c r="G132" s="70"/>
      <c r="H132" s="70"/>
      <c r="I132" s="96" t="str">
        <f t="shared" si="6"/>
        <v/>
      </c>
      <c r="J132" s="53"/>
      <c r="K132" s="84" t="str">
        <f>IF(J132="","",VLOOKUP(J132,商品一覧!A:C,2,FALSE))</f>
        <v/>
      </c>
      <c r="L132" s="86" t="str">
        <f>IF(J132="","",VLOOKUP(J132,商品一覧!A:C,3,FALSE))</f>
        <v/>
      </c>
      <c r="M132" s="214" t="str">
        <f t="shared" si="7"/>
        <v/>
      </c>
      <c r="N132" s="88" t="str">
        <f>IF(D132="","",VLOOKUP(LEFT(D132,2),北海沖縄!B:C,2,FALSE))</f>
        <v/>
      </c>
      <c r="O132" s="88" t="str">
        <f t="shared" si="8"/>
        <v/>
      </c>
      <c r="P132" s="47"/>
      <c r="Q132" s="72"/>
      <c r="R132" s="70"/>
    </row>
    <row r="133" spans="1:18">
      <c r="A133" s="100">
        <v>120</v>
      </c>
      <c r="B133" s="70"/>
      <c r="C133" s="70"/>
      <c r="D133" s="71"/>
      <c r="E133" s="70"/>
      <c r="F133" s="70"/>
      <c r="G133" s="70"/>
      <c r="H133" s="70"/>
      <c r="I133" s="96" t="str">
        <f t="shared" si="6"/>
        <v/>
      </c>
      <c r="J133" s="53"/>
      <c r="K133" s="84" t="str">
        <f>IF(J133="","",VLOOKUP(J133,商品一覧!A:C,2,FALSE))</f>
        <v/>
      </c>
      <c r="L133" s="86" t="str">
        <f>IF(J133="","",VLOOKUP(J133,商品一覧!A:C,3,FALSE))</f>
        <v/>
      </c>
      <c r="M133" s="214" t="str">
        <f t="shared" si="7"/>
        <v/>
      </c>
      <c r="N133" s="88" t="str">
        <f>IF(D133="","",VLOOKUP(LEFT(D133,2),北海沖縄!B:C,2,FALSE))</f>
        <v/>
      </c>
      <c r="O133" s="88" t="str">
        <f t="shared" si="8"/>
        <v/>
      </c>
      <c r="P133" s="47"/>
      <c r="Q133" s="72"/>
      <c r="R133" s="70"/>
    </row>
    <row r="134" spans="1:18">
      <c r="A134" s="101">
        <v>121</v>
      </c>
      <c r="B134" s="70"/>
      <c r="C134" s="70"/>
      <c r="D134" s="71"/>
      <c r="E134" s="70"/>
      <c r="F134" s="70"/>
      <c r="G134" s="70"/>
      <c r="H134" s="70"/>
      <c r="I134" s="96" t="str">
        <f t="shared" si="6"/>
        <v/>
      </c>
      <c r="J134" s="53"/>
      <c r="K134" s="84" t="str">
        <f>IF(J134="","",VLOOKUP(J134,商品一覧!A:C,2,FALSE))</f>
        <v/>
      </c>
      <c r="L134" s="86" t="str">
        <f>IF(J134="","",VLOOKUP(J134,商品一覧!A:C,3,FALSE))</f>
        <v/>
      </c>
      <c r="M134" s="214" t="str">
        <f t="shared" si="7"/>
        <v/>
      </c>
      <c r="N134" s="88" t="str">
        <f>IF(D134="","",VLOOKUP(LEFT(D134,2),北海沖縄!B:C,2,FALSE))</f>
        <v/>
      </c>
      <c r="O134" s="88" t="str">
        <f t="shared" si="8"/>
        <v/>
      </c>
      <c r="P134" s="47"/>
      <c r="Q134" s="72"/>
      <c r="R134" s="70"/>
    </row>
    <row r="135" spans="1:18">
      <c r="A135" s="100">
        <v>122</v>
      </c>
      <c r="B135" s="70"/>
      <c r="C135" s="70"/>
      <c r="D135" s="71"/>
      <c r="E135" s="70"/>
      <c r="F135" s="70"/>
      <c r="G135" s="70"/>
      <c r="H135" s="70"/>
      <c r="I135" s="96" t="str">
        <f t="shared" si="6"/>
        <v/>
      </c>
      <c r="J135" s="53"/>
      <c r="K135" s="84" t="str">
        <f>IF(J135="","",VLOOKUP(J135,商品一覧!A:C,2,FALSE))</f>
        <v/>
      </c>
      <c r="L135" s="86" t="str">
        <f>IF(J135="","",VLOOKUP(J135,商品一覧!A:C,3,FALSE))</f>
        <v/>
      </c>
      <c r="M135" s="214" t="str">
        <f t="shared" si="7"/>
        <v/>
      </c>
      <c r="N135" s="88" t="str">
        <f>IF(D135="","",VLOOKUP(LEFT(D135,2),北海沖縄!B:C,2,FALSE))</f>
        <v/>
      </c>
      <c r="O135" s="88" t="str">
        <f t="shared" si="8"/>
        <v/>
      </c>
      <c r="P135" s="47"/>
      <c r="Q135" s="72"/>
      <c r="R135" s="70"/>
    </row>
    <row r="136" spans="1:18">
      <c r="A136" s="100">
        <v>123</v>
      </c>
      <c r="B136" s="70"/>
      <c r="C136" s="70"/>
      <c r="D136" s="71"/>
      <c r="E136" s="70"/>
      <c r="F136" s="70"/>
      <c r="G136" s="70"/>
      <c r="H136" s="70"/>
      <c r="I136" s="96" t="str">
        <f t="shared" si="6"/>
        <v/>
      </c>
      <c r="J136" s="53"/>
      <c r="K136" s="84" t="str">
        <f>IF(J136="","",VLOOKUP(J136,商品一覧!A:C,2,FALSE))</f>
        <v/>
      </c>
      <c r="L136" s="86" t="str">
        <f>IF(J136="","",VLOOKUP(J136,商品一覧!A:C,3,FALSE))</f>
        <v/>
      </c>
      <c r="M136" s="214" t="str">
        <f t="shared" si="7"/>
        <v/>
      </c>
      <c r="N136" s="88" t="str">
        <f>IF(D136="","",VLOOKUP(LEFT(D136,2),北海沖縄!B:C,2,FALSE))</f>
        <v/>
      </c>
      <c r="O136" s="88" t="str">
        <f t="shared" si="8"/>
        <v/>
      </c>
      <c r="P136" s="47"/>
      <c r="Q136" s="72"/>
      <c r="R136" s="70"/>
    </row>
    <row r="137" spans="1:18">
      <c r="A137" s="101">
        <v>124</v>
      </c>
      <c r="B137" s="70"/>
      <c r="C137" s="70"/>
      <c r="D137" s="71"/>
      <c r="E137" s="70"/>
      <c r="F137" s="70"/>
      <c r="G137" s="70"/>
      <c r="H137" s="70"/>
      <c r="I137" s="96" t="str">
        <f t="shared" si="6"/>
        <v/>
      </c>
      <c r="J137" s="53"/>
      <c r="K137" s="84" t="str">
        <f>IF(J137="","",VLOOKUP(J137,商品一覧!A:C,2,FALSE))</f>
        <v/>
      </c>
      <c r="L137" s="86" t="str">
        <f>IF(J137="","",VLOOKUP(J137,商品一覧!A:C,3,FALSE))</f>
        <v/>
      </c>
      <c r="M137" s="214" t="str">
        <f t="shared" si="7"/>
        <v/>
      </c>
      <c r="N137" s="88" t="str">
        <f>IF(D137="","",VLOOKUP(LEFT(D137,2),北海沖縄!B:C,2,FALSE))</f>
        <v/>
      </c>
      <c r="O137" s="88" t="str">
        <f t="shared" si="8"/>
        <v/>
      </c>
      <c r="P137" s="47"/>
      <c r="Q137" s="72"/>
      <c r="R137" s="70"/>
    </row>
    <row r="138" spans="1:18">
      <c r="A138" s="100">
        <v>125</v>
      </c>
      <c r="B138" s="70"/>
      <c r="C138" s="70"/>
      <c r="D138" s="71"/>
      <c r="E138" s="70"/>
      <c r="F138" s="70"/>
      <c r="G138" s="70"/>
      <c r="H138" s="70"/>
      <c r="I138" s="96" t="str">
        <f t="shared" si="6"/>
        <v/>
      </c>
      <c r="J138" s="53"/>
      <c r="K138" s="84" t="str">
        <f>IF(J138="","",VLOOKUP(J138,商品一覧!A:C,2,FALSE))</f>
        <v/>
      </c>
      <c r="L138" s="86" t="str">
        <f>IF(J138="","",VLOOKUP(J138,商品一覧!A:C,3,FALSE))</f>
        <v/>
      </c>
      <c r="M138" s="214" t="str">
        <f t="shared" si="7"/>
        <v/>
      </c>
      <c r="N138" s="88" t="str">
        <f>IF(D138="","",VLOOKUP(LEFT(D138,2),北海沖縄!B:C,2,FALSE))</f>
        <v/>
      </c>
      <c r="O138" s="88" t="str">
        <f t="shared" si="8"/>
        <v/>
      </c>
      <c r="P138" s="47"/>
      <c r="Q138" s="72"/>
      <c r="R138" s="70"/>
    </row>
    <row r="139" spans="1:18">
      <c r="A139" s="100">
        <v>126</v>
      </c>
      <c r="B139" s="70"/>
      <c r="C139" s="70"/>
      <c r="D139" s="71"/>
      <c r="E139" s="70"/>
      <c r="F139" s="70"/>
      <c r="G139" s="70"/>
      <c r="H139" s="70"/>
      <c r="I139" s="96" t="str">
        <f t="shared" si="6"/>
        <v/>
      </c>
      <c r="J139" s="53"/>
      <c r="K139" s="84" t="str">
        <f>IF(J139="","",VLOOKUP(J139,商品一覧!A:C,2,FALSE))</f>
        <v/>
      </c>
      <c r="L139" s="86" t="str">
        <f>IF(J139="","",VLOOKUP(J139,商品一覧!A:C,3,FALSE))</f>
        <v/>
      </c>
      <c r="M139" s="214" t="str">
        <f t="shared" si="7"/>
        <v/>
      </c>
      <c r="N139" s="88" t="str">
        <f>IF(D139="","",VLOOKUP(LEFT(D139,2),北海沖縄!B:C,2,FALSE))</f>
        <v/>
      </c>
      <c r="O139" s="88" t="str">
        <f t="shared" si="8"/>
        <v/>
      </c>
      <c r="P139" s="47"/>
      <c r="Q139" s="72"/>
      <c r="R139" s="70"/>
    </row>
    <row r="140" spans="1:18">
      <c r="A140" s="101">
        <v>127</v>
      </c>
      <c r="B140" s="70"/>
      <c r="C140" s="70"/>
      <c r="D140" s="71"/>
      <c r="E140" s="70"/>
      <c r="F140" s="70"/>
      <c r="G140" s="70"/>
      <c r="H140" s="70"/>
      <c r="I140" s="96" t="str">
        <f t="shared" si="6"/>
        <v/>
      </c>
      <c r="J140" s="53"/>
      <c r="K140" s="84" t="str">
        <f>IF(J140="","",VLOOKUP(J140,商品一覧!A:C,2,FALSE))</f>
        <v/>
      </c>
      <c r="L140" s="86" t="str">
        <f>IF(J140="","",VLOOKUP(J140,商品一覧!A:C,3,FALSE))</f>
        <v/>
      </c>
      <c r="M140" s="214" t="str">
        <f t="shared" si="7"/>
        <v/>
      </c>
      <c r="N140" s="88" t="str">
        <f>IF(D140="","",VLOOKUP(LEFT(D140,2),北海沖縄!B:C,2,FALSE))</f>
        <v/>
      </c>
      <c r="O140" s="88" t="str">
        <f t="shared" si="8"/>
        <v/>
      </c>
      <c r="P140" s="47"/>
      <c r="Q140" s="72"/>
      <c r="R140" s="70"/>
    </row>
    <row r="141" spans="1:18">
      <c r="A141" s="100">
        <v>128</v>
      </c>
      <c r="B141" s="70"/>
      <c r="C141" s="70"/>
      <c r="D141" s="71"/>
      <c r="E141" s="70"/>
      <c r="F141" s="70"/>
      <c r="G141" s="70"/>
      <c r="H141" s="70"/>
      <c r="I141" s="96" t="str">
        <f t="shared" si="6"/>
        <v/>
      </c>
      <c r="J141" s="53"/>
      <c r="K141" s="84" t="str">
        <f>IF(J141="","",VLOOKUP(J141,商品一覧!A:C,2,FALSE))</f>
        <v/>
      </c>
      <c r="L141" s="86" t="str">
        <f>IF(J141="","",VLOOKUP(J141,商品一覧!A:C,3,FALSE))</f>
        <v/>
      </c>
      <c r="M141" s="214" t="str">
        <f t="shared" si="7"/>
        <v/>
      </c>
      <c r="N141" s="88" t="str">
        <f>IF(D141="","",VLOOKUP(LEFT(D141,2),北海沖縄!B:C,2,FALSE))</f>
        <v/>
      </c>
      <c r="O141" s="88" t="str">
        <f t="shared" si="8"/>
        <v/>
      </c>
      <c r="P141" s="47"/>
      <c r="Q141" s="72"/>
      <c r="R141" s="70"/>
    </row>
    <row r="142" spans="1:18">
      <c r="A142" s="100">
        <v>129</v>
      </c>
      <c r="B142" s="70"/>
      <c r="C142" s="70"/>
      <c r="D142" s="71"/>
      <c r="E142" s="70"/>
      <c r="F142" s="70"/>
      <c r="G142" s="70"/>
      <c r="H142" s="70"/>
      <c r="I142" s="96" t="str">
        <f t="shared" ref="I142:I173" si="9">IF(H142&lt;&gt;"","様","")</f>
        <v/>
      </c>
      <c r="J142" s="53"/>
      <c r="K142" s="84" t="str">
        <f>IF(J142="","",VLOOKUP(J142,商品一覧!A:C,2,FALSE))</f>
        <v/>
      </c>
      <c r="L142" s="86" t="str">
        <f>IF(J142="","",VLOOKUP(J142,商品一覧!A:C,3,FALSE))</f>
        <v/>
      </c>
      <c r="M142" s="214" t="str">
        <f t="shared" si="7"/>
        <v/>
      </c>
      <c r="N142" s="88" t="str">
        <f>IF(D142="","",VLOOKUP(LEFT(D142,2),北海沖縄!B:C,2,FALSE))</f>
        <v/>
      </c>
      <c r="O142" s="88" t="str">
        <f t="shared" si="8"/>
        <v/>
      </c>
      <c r="P142" s="47"/>
      <c r="Q142" s="72"/>
      <c r="R142" s="70"/>
    </row>
    <row r="143" spans="1:18">
      <c r="A143" s="101">
        <v>130</v>
      </c>
      <c r="B143" s="70"/>
      <c r="C143" s="70"/>
      <c r="D143" s="71"/>
      <c r="E143" s="70"/>
      <c r="F143" s="70"/>
      <c r="G143" s="70"/>
      <c r="H143" s="70"/>
      <c r="I143" s="96" t="str">
        <f t="shared" si="9"/>
        <v/>
      </c>
      <c r="J143" s="53"/>
      <c r="K143" s="84" t="str">
        <f>IF(J143="","",VLOOKUP(J143,商品一覧!A:C,2,FALSE))</f>
        <v/>
      </c>
      <c r="L143" s="86" t="str">
        <f>IF(J143="","",VLOOKUP(J143,商品一覧!A:C,3,FALSE))</f>
        <v/>
      </c>
      <c r="M143" s="214" t="str">
        <f t="shared" si="7"/>
        <v/>
      </c>
      <c r="N143" s="88" t="str">
        <f>IF(D143="","",VLOOKUP(LEFT(D143,2),北海沖縄!B:C,2,FALSE))</f>
        <v/>
      </c>
      <c r="O143" s="88" t="str">
        <f t="shared" si="8"/>
        <v/>
      </c>
      <c r="P143" s="47"/>
      <c r="Q143" s="72"/>
      <c r="R143" s="70"/>
    </row>
    <row r="144" spans="1:18">
      <c r="A144" s="100">
        <v>131</v>
      </c>
      <c r="B144" s="70"/>
      <c r="C144" s="70"/>
      <c r="D144" s="71"/>
      <c r="E144" s="70"/>
      <c r="F144" s="70"/>
      <c r="G144" s="70"/>
      <c r="H144" s="70"/>
      <c r="I144" s="96" t="str">
        <f t="shared" si="9"/>
        <v/>
      </c>
      <c r="J144" s="53"/>
      <c r="K144" s="84" t="str">
        <f>IF(J144="","",VLOOKUP(J144,商品一覧!A:C,2,FALSE))</f>
        <v/>
      </c>
      <c r="L144" s="86" t="str">
        <f>IF(J144="","",VLOOKUP(J144,商品一覧!A:C,3,FALSE))</f>
        <v/>
      </c>
      <c r="M144" s="214" t="str">
        <f t="shared" ref="M144:M173" si="10">IF(D144&lt;&gt;"","1","")</f>
        <v/>
      </c>
      <c r="N144" s="88" t="str">
        <f>IF(D144="","",VLOOKUP(LEFT(D144,2),北海沖縄!B:C,2,FALSE))</f>
        <v/>
      </c>
      <c r="O144" s="88" t="str">
        <f t="shared" ref="O144:O173" si="11">IF(L144="","",(L144*M144+N144))</f>
        <v/>
      </c>
      <c r="P144" s="47"/>
      <c r="Q144" s="72"/>
      <c r="R144" s="70"/>
    </row>
    <row r="145" spans="1:18">
      <c r="A145" s="100">
        <v>132</v>
      </c>
      <c r="B145" s="70"/>
      <c r="C145" s="70"/>
      <c r="D145" s="71"/>
      <c r="E145" s="70"/>
      <c r="F145" s="70"/>
      <c r="G145" s="70"/>
      <c r="H145" s="70"/>
      <c r="I145" s="96" t="str">
        <f t="shared" si="9"/>
        <v/>
      </c>
      <c r="J145" s="53"/>
      <c r="K145" s="84" t="str">
        <f>IF(J145="","",VLOOKUP(J145,商品一覧!A:C,2,FALSE))</f>
        <v/>
      </c>
      <c r="L145" s="86" t="str">
        <f>IF(J145="","",VLOOKUP(J145,商品一覧!A:C,3,FALSE))</f>
        <v/>
      </c>
      <c r="M145" s="214" t="str">
        <f t="shared" si="10"/>
        <v/>
      </c>
      <c r="N145" s="88" t="str">
        <f>IF(D145="","",VLOOKUP(LEFT(D145,2),北海沖縄!B:C,2,FALSE))</f>
        <v/>
      </c>
      <c r="O145" s="88" t="str">
        <f t="shared" si="11"/>
        <v/>
      </c>
      <c r="P145" s="47"/>
      <c r="Q145" s="72"/>
      <c r="R145" s="70"/>
    </row>
    <row r="146" spans="1:18">
      <c r="A146" s="101">
        <v>133</v>
      </c>
      <c r="B146" s="70"/>
      <c r="C146" s="70"/>
      <c r="D146" s="71"/>
      <c r="E146" s="70"/>
      <c r="F146" s="70"/>
      <c r="G146" s="70"/>
      <c r="H146" s="70"/>
      <c r="I146" s="96" t="str">
        <f t="shared" si="9"/>
        <v/>
      </c>
      <c r="J146" s="53"/>
      <c r="K146" s="84" t="str">
        <f>IF(J146="","",VLOOKUP(J146,商品一覧!A:C,2,FALSE))</f>
        <v/>
      </c>
      <c r="L146" s="86" t="str">
        <f>IF(J146="","",VLOOKUP(J146,商品一覧!A:C,3,FALSE))</f>
        <v/>
      </c>
      <c r="M146" s="214" t="str">
        <f t="shared" si="10"/>
        <v/>
      </c>
      <c r="N146" s="88" t="str">
        <f>IF(D146="","",VLOOKUP(LEFT(D146,2),北海沖縄!B:C,2,FALSE))</f>
        <v/>
      </c>
      <c r="O146" s="88" t="str">
        <f t="shared" si="11"/>
        <v/>
      </c>
      <c r="P146" s="47"/>
      <c r="Q146" s="72"/>
      <c r="R146" s="70"/>
    </row>
    <row r="147" spans="1:18">
      <c r="A147" s="100">
        <v>134</v>
      </c>
      <c r="B147" s="70"/>
      <c r="C147" s="70"/>
      <c r="D147" s="71"/>
      <c r="E147" s="70"/>
      <c r="F147" s="70"/>
      <c r="G147" s="70"/>
      <c r="H147" s="70"/>
      <c r="I147" s="96" t="str">
        <f t="shared" si="9"/>
        <v/>
      </c>
      <c r="J147" s="53"/>
      <c r="K147" s="84" t="str">
        <f>IF(J147="","",VLOOKUP(J147,商品一覧!A:C,2,FALSE))</f>
        <v/>
      </c>
      <c r="L147" s="86" t="str">
        <f>IF(J147="","",VLOOKUP(J147,商品一覧!A:C,3,FALSE))</f>
        <v/>
      </c>
      <c r="M147" s="214" t="str">
        <f t="shared" si="10"/>
        <v/>
      </c>
      <c r="N147" s="88" t="str">
        <f>IF(D147="","",VLOOKUP(LEFT(D147,2),北海沖縄!B:C,2,FALSE))</f>
        <v/>
      </c>
      <c r="O147" s="88" t="str">
        <f t="shared" si="11"/>
        <v/>
      </c>
      <c r="P147" s="47"/>
      <c r="Q147" s="72"/>
      <c r="R147" s="70"/>
    </row>
    <row r="148" spans="1:18">
      <c r="A148" s="100">
        <v>135</v>
      </c>
      <c r="B148" s="70"/>
      <c r="C148" s="70"/>
      <c r="D148" s="71"/>
      <c r="E148" s="70"/>
      <c r="F148" s="70"/>
      <c r="G148" s="70"/>
      <c r="H148" s="70"/>
      <c r="I148" s="96" t="str">
        <f t="shared" si="9"/>
        <v/>
      </c>
      <c r="J148" s="53"/>
      <c r="K148" s="84" t="str">
        <f>IF(J148="","",VLOOKUP(J148,商品一覧!A:C,2,FALSE))</f>
        <v/>
      </c>
      <c r="L148" s="86" t="str">
        <f>IF(J148="","",VLOOKUP(J148,商品一覧!A:C,3,FALSE))</f>
        <v/>
      </c>
      <c r="M148" s="214" t="str">
        <f t="shared" si="10"/>
        <v/>
      </c>
      <c r="N148" s="88" t="str">
        <f>IF(D148="","",VLOOKUP(LEFT(D148,2),北海沖縄!B:C,2,FALSE))</f>
        <v/>
      </c>
      <c r="O148" s="88" t="str">
        <f t="shared" si="11"/>
        <v/>
      </c>
      <c r="P148" s="47"/>
      <c r="Q148" s="72"/>
      <c r="R148" s="70"/>
    </row>
    <row r="149" spans="1:18">
      <c r="A149" s="101">
        <v>136</v>
      </c>
      <c r="B149" s="70"/>
      <c r="C149" s="70"/>
      <c r="D149" s="71"/>
      <c r="E149" s="70"/>
      <c r="F149" s="70"/>
      <c r="G149" s="70"/>
      <c r="H149" s="70"/>
      <c r="I149" s="96" t="str">
        <f t="shared" si="9"/>
        <v/>
      </c>
      <c r="J149" s="53"/>
      <c r="K149" s="84" t="str">
        <f>IF(J149="","",VLOOKUP(J149,商品一覧!A:C,2,FALSE))</f>
        <v/>
      </c>
      <c r="L149" s="86" t="str">
        <f>IF(J149="","",VLOOKUP(J149,商品一覧!A:C,3,FALSE))</f>
        <v/>
      </c>
      <c r="M149" s="214" t="str">
        <f t="shared" si="10"/>
        <v/>
      </c>
      <c r="N149" s="88" t="str">
        <f>IF(D149="","",VLOOKUP(LEFT(D149,2),北海沖縄!B:C,2,FALSE))</f>
        <v/>
      </c>
      <c r="O149" s="88" t="str">
        <f t="shared" si="11"/>
        <v/>
      </c>
      <c r="P149" s="47"/>
      <c r="Q149" s="72"/>
      <c r="R149" s="70"/>
    </row>
    <row r="150" spans="1:18">
      <c r="A150" s="100">
        <v>137</v>
      </c>
      <c r="B150" s="70"/>
      <c r="C150" s="70"/>
      <c r="D150" s="71"/>
      <c r="E150" s="70"/>
      <c r="F150" s="70"/>
      <c r="G150" s="70"/>
      <c r="H150" s="70"/>
      <c r="I150" s="96" t="str">
        <f t="shared" si="9"/>
        <v/>
      </c>
      <c r="J150" s="53"/>
      <c r="K150" s="84" t="str">
        <f>IF(J150="","",VLOOKUP(J150,商品一覧!A:C,2,FALSE))</f>
        <v/>
      </c>
      <c r="L150" s="86" t="str">
        <f>IF(J150="","",VLOOKUP(J150,商品一覧!A:C,3,FALSE))</f>
        <v/>
      </c>
      <c r="M150" s="214" t="str">
        <f t="shared" si="10"/>
        <v/>
      </c>
      <c r="N150" s="88" t="str">
        <f>IF(D150="","",VLOOKUP(LEFT(D150,2),北海沖縄!B:C,2,FALSE))</f>
        <v/>
      </c>
      <c r="O150" s="88" t="str">
        <f t="shared" si="11"/>
        <v/>
      </c>
      <c r="P150" s="47"/>
      <c r="Q150" s="72"/>
      <c r="R150" s="70"/>
    </row>
    <row r="151" spans="1:18">
      <c r="A151" s="100">
        <v>138</v>
      </c>
      <c r="B151" s="70"/>
      <c r="C151" s="70"/>
      <c r="D151" s="71"/>
      <c r="E151" s="70"/>
      <c r="F151" s="70"/>
      <c r="G151" s="70"/>
      <c r="H151" s="70"/>
      <c r="I151" s="96" t="str">
        <f t="shared" si="9"/>
        <v/>
      </c>
      <c r="J151" s="53"/>
      <c r="K151" s="84" t="str">
        <f>IF(J151="","",VLOOKUP(J151,商品一覧!A:C,2,FALSE))</f>
        <v/>
      </c>
      <c r="L151" s="86" t="str">
        <f>IF(J151="","",VLOOKUP(J151,商品一覧!A:C,3,FALSE))</f>
        <v/>
      </c>
      <c r="M151" s="214" t="str">
        <f t="shared" si="10"/>
        <v/>
      </c>
      <c r="N151" s="88" t="str">
        <f>IF(D151="","",VLOOKUP(LEFT(D151,2),北海沖縄!B:C,2,FALSE))</f>
        <v/>
      </c>
      <c r="O151" s="88" t="str">
        <f t="shared" si="11"/>
        <v/>
      </c>
      <c r="P151" s="47"/>
      <c r="Q151" s="72"/>
      <c r="R151" s="70"/>
    </row>
    <row r="152" spans="1:18">
      <c r="A152" s="101">
        <v>139</v>
      </c>
      <c r="B152" s="70"/>
      <c r="C152" s="70"/>
      <c r="D152" s="71"/>
      <c r="E152" s="70"/>
      <c r="F152" s="70"/>
      <c r="G152" s="70"/>
      <c r="H152" s="70"/>
      <c r="I152" s="96" t="str">
        <f t="shared" si="9"/>
        <v/>
      </c>
      <c r="J152" s="53"/>
      <c r="K152" s="84" t="str">
        <f>IF(J152="","",VLOOKUP(J152,商品一覧!A:C,2,FALSE))</f>
        <v/>
      </c>
      <c r="L152" s="86" t="str">
        <f>IF(J152="","",VLOOKUP(J152,商品一覧!A:C,3,FALSE))</f>
        <v/>
      </c>
      <c r="M152" s="214" t="str">
        <f t="shared" si="10"/>
        <v/>
      </c>
      <c r="N152" s="88" t="str">
        <f>IF(D152="","",VLOOKUP(LEFT(D152,2),北海沖縄!B:C,2,FALSE))</f>
        <v/>
      </c>
      <c r="O152" s="88" t="str">
        <f t="shared" si="11"/>
        <v/>
      </c>
      <c r="P152" s="47"/>
      <c r="Q152" s="72"/>
      <c r="R152" s="70"/>
    </row>
    <row r="153" spans="1:18">
      <c r="A153" s="101">
        <v>140</v>
      </c>
      <c r="B153" s="70"/>
      <c r="C153" s="70"/>
      <c r="D153" s="71"/>
      <c r="E153" s="70"/>
      <c r="F153" s="70"/>
      <c r="G153" s="70"/>
      <c r="H153" s="70"/>
      <c r="I153" s="96" t="str">
        <f t="shared" si="9"/>
        <v/>
      </c>
      <c r="J153" s="53"/>
      <c r="K153" s="84" t="str">
        <f>IF(J153="","",VLOOKUP(J153,商品一覧!A:C,2,FALSE))</f>
        <v/>
      </c>
      <c r="L153" s="86" t="str">
        <f>IF(J153="","",VLOOKUP(J153,商品一覧!A:C,3,FALSE))</f>
        <v/>
      </c>
      <c r="M153" s="214" t="str">
        <f t="shared" si="10"/>
        <v/>
      </c>
      <c r="N153" s="88" t="str">
        <f>IF(D153="","",VLOOKUP(LEFT(D153,2),北海沖縄!B:C,2,FALSE))</f>
        <v/>
      </c>
      <c r="O153" s="88" t="str">
        <f t="shared" si="11"/>
        <v/>
      </c>
      <c r="P153" s="47"/>
      <c r="Q153" s="72"/>
      <c r="R153" s="70"/>
    </row>
    <row r="154" spans="1:18">
      <c r="A154" s="100">
        <v>141</v>
      </c>
      <c r="B154" s="70"/>
      <c r="C154" s="70"/>
      <c r="D154" s="71"/>
      <c r="E154" s="70"/>
      <c r="F154" s="70"/>
      <c r="G154" s="70"/>
      <c r="H154" s="70"/>
      <c r="I154" s="96" t="str">
        <f t="shared" si="9"/>
        <v/>
      </c>
      <c r="J154" s="53"/>
      <c r="K154" s="84" t="str">
        <f>IF(J154="","",VLOOKUP(J154,商品一覧!A:C,2,FALSE))</f>
        <v/>
      </c>
      <c r="L154" s="86" t="str">
        <f>IF(J154="","",VLOOKUP(J154,商品一覧!A:C,3,FALSE))</f>
        <v/>
      </c>
      <c r="M154" s="214" t="str">
        <f t="shared" si="10"/>
        <v/>
      </c>
      <c r="N154" s="88" t="str">
        <f>IF(D154="","",VLOOKUP(LEFT(D154,2),北海沖縄!B:C,2,FALSE))</f>
        <v/>
      </c>
      <c r="O154" s="88" t="str">
        <f t="shared" si="11"/>
        <v/>
      </c>
      <c r="P154" s="47"/>
      <c r="Q154" s="72"/>
      <c r="R154" s="70"/>
    </row>
    <row r="155" spans="1:18">
      <c r="A155" s="101">
        <v>142</v>
      </c>
      <c r="B155" s="70"/>
      <c r="C155" s="70"/>
      <c r="D155" s="71"/>
      <c r="E155" s="70"/>
      <c r="F155" s="70"/>
      <c r="G155" s="70"/>
      <c r="H155" s="70"/>
      <c r="I155" s="96" t="str">
        <f t="shared" si="9"/>
        <v/>
      </c>
      <c r="J155" s="53"/>
      <c r="K155" s="84" t="str">
        <f>IF(J155="","",VLOOKUP(J155,商品一覧!A:C,2,FALSE))</f>
        <v/>
      </c>
      <c r="L155" s="86" t="str">
        <f>IF(J155="","",VLOOKUP(J155,商品一覧!A:C,3,FALSE))</f>
        <v/>
      </c>
      <c r="M155" s="214" t="str">
        <f t="shared" si="10"/>
        <v/>
      </c>
      <c r="N155" s="88" t="str">
        <f>IF(D155="","",VLOOKUP(LEFT(D155,2),北海沖縄!B:C,2,FALSE))</f>
        <v/>
      </c>
      <c r="O155" s="88" t="str">
        <f t="shared" si="11"/>
        <v/>
      </c>
      <c r="P155" s="47"/>
      <c r="Q155" s="72"/>
      <c r="R155" s="70"/>
    </row>
    <row r="156" spans="1:18">
      <c r="A156" s="100">
        <v>143</v>
      </c>
      <c r="B156" s="70"/>
      <c r="C156" s="70"/>
      <c r="D156" s="71"/>
      <c r="E156" s="70"/>
      <c r="F156" s="70"/>
      <c r="G156" s="70"/>
      <c r="H156" s="70"/>
      <c r="I156" s="96" t="str">
        <f t="shared" si="9"/>
        <v/>
      </c>
      <c r="J156" s="53"/>
      <c r="K156" s="84" t="str">
        <f>IF(J156="","",VLOOKUP(J156,商品一覧!A:C,2,FALSE))</f>
        <v/>
      </c>
      <c r="L156" s="86" t="str">
        <f>IF(J156="","",VLOOKUP(J156,商品一覧!A:C,3,FALSE))</f>
        <v/>
      </c>
      <c r="M156" s="214" t="str">
        <f t="shared" si="10"/>
        <v/>
      </c>
      <c r="N156" s="88" t="str">
        <f>IF(D156="","",VLOOKUP(LEFT(D156,2),北海沖縄!B:C,2,FALSE))</f>
        <v/>
      </c>
      <c r="O156" s="88" t="str">
        <f t="shared" si="11"/>
        <v/>
      </c>
      <c r="P156" s="47"/>
      <c r="Q156" s="72"/>
      <c r="R156" s="70"/>
    </row>
    <row r="157" spans="1:18">
      <c r="A157" s="100">
        <v>144</v>
      </c>
      <c r="B157" s="70"/>
      <c r="C157" s="70"/>
      <c r="D157" s="71"/>
      <c r="E157" s="70"/>
      <c r="F157" s="70"/>
      <c r="G157" s="70"/>
      <c r="H157" s="70"/>
      <c r="I157" s="96" t="str">
        <f t="shared" si="9"/>
        <v/>
      </c>
      <c r="J157" s="53"/>
      <c r="K157" s="84" t="str">
        <f>IF(J157="","",VLOOKUP(J157,商品一覧!A:C,2,FALSE))</f>
        <v/>
      </c>
      <c r="L157" s="86" t="str">
        <f>IF(J157="","",VLOOKUP(J157,商品一覧!A:C,3,FALSE))</f>
        <v/>
      </c>
      <c r="M157" s="214" t="str">
        <f t="shared" si="10"/>
        <v/>
      </c>
      <c r="N157" s="88" t="str">
        <f>IF(D157="","",VLOOKUP(LEFT(D157,2),北海沖縄!B:C,2,FALSE))</f>
        <v/>
      </c>
      <c r="O157" s="88" t="str">
        <f t="shared" si="11"/>
        <v/>
      </c>
      <c r="P157" s="47"/>
      <c r="Q157" s="72"/>
      <c r="R157" s="70"/>
    </row>
    <row r="158" spans="1:18">
      <c r="A158" s="101">
        <v>145</v>
      </c>
      <c r="B158" s="70"/>
      <c r="C158" s="70"/>
      <c r="D158" s="71"/>
      <c r="E158" s="70"/>
      <c r="F158" s="70"/>
      <c r="G158" s="70"/>
      <c r="H158" s="70"/>
      <c r="I158" s="96" t="str">
        <f t="shared" si="9"/>
        <v/>
      </c>
      <c r="J158" s="53"/>
      <c r="K158" s="84" t="str">
        <f>IF(J158="","",VLOOKUP(J158,商品一覧!A:C,2,FALSE))</f>
        <v/>
      </c>
      <c r="L158" s="86" t="str">
        <f>IF(J158="","",VLOOKUP(J158,商品一覧!A:C,3,FALSE))</f>
        <v/>
      </c>
      <c r="M158" s="214" t="str">
        <f t="shared" si="10"/>
        <v/>
      </c>
      <c r="N158" s="88" t="str">
        <f>IF(D158="","",VLOOKUP(LEFT(D158,2),北海沖縄!B:C,2,FALSE))</f>
        <v/>
      </c>
      <c r="O158" s="88" t="str">
        <f t="shared" si="11"/>
        <v/>
      </c>
      <c r="P158" s="47"/>
      <c r="Q158" s="72"/>
      <c r="R158" s="70"/>
    </row>
    <row r="159" spans="1:18">
      <c r="A159" s="100">
        <v>146</v>
      </c>
      <c r="B159" s="70"/>
      <c r="C159" s="70"/>
      <c r="D159" s="71"/>
      <c r="E159" s="70"/>
      <c r="F159" s="70"/>
      <c r="G159" s="70"/>
      <c r="H159" s="70"/>
      <c r="I159" s="96" t="str">
        <f t="shared" si="9"/>
        <v/>
      </c>
      <c r="J159" s="53"/>
      <c r="K159" s="84" t="str">
        <f>IF(J159="","",VLOOKUP(J159,商品一覧!A:C,2,FALSE))</f>
        <v/>
      </c>
      <c r="L159" s="86" t="str">
        <f>IF(J159="","",VLOOKUP(J159,商品一覧!A:C,3,FALSE))</f>
        <v/>
      </c>
      <c r="M159" s="214" t="str">
        <f t="shared" si="10"/>
        <v/>
      </c>
      <c r="N159" s="88" t="str">
        <f>IF(D159="","",VLOOKUP(LEFT(D159,2),北海沖縄!B:C,2,FALSE))</f>
        <v/>
      </c>
      <c r="O159" s="88" t="str">
        <f t="shared" si="11"/>
        <v/>
      </c>
      <c r="P159" s="47"/>
      <c r="Q159" s="72"/>
      <c r="R159" s="70"/>
    </row>
    <row r="160" spans="1:18">
      <c r="A160" s="100">
        <v>147</v>
      </c>
      <c r="B160" s="70"/>
      <c r="C160" s="70"/>
      <c r="D160" s="71"/>
      <c r="E160" s="70"/>
      <c r="F160" s="70"/>
      <c r="G160" s="70"/>
      <c r="H160" s="70"/>
      <c r="I160" s="96" t="str">
        <f t="shared" si="9"/>
        <v/>
      </c>
      <c r="J160" s="53"/>
      <c r="K160" s="84" t="str">
        <f>IF(J160="","",VLOOKUP(J160,商品一覧!A:C,2,FALSE))</f>
        <v/>
      </c>
      <c r="L160" s="86" t="str">
        <f>IF(J160="","",VLOOKUP(J160,商品一覧!A:C,3,FALSE))</f>
        <v/>
      </c>
      <c r="M160" s="214" t="str">
        <f t="shared" si="10"/>
        <v/>
      </c>
      <c r="N160" s="88" t="str">
        <f>IF(D160="","",VLOOKUP(LEFT(D160,2),北海沖縄!B:C,2,FALSE))</f>
        <v/>
      </c>
      <c r="O160" s="88" t="str">
        <f t="shared" si="11"/>
        <v/>
      </c>
      <c r="P160" s="47"/>
      <c r="Q160" s="72"/>
      <c r="R160" s="70"/>
    </row>
    <row r="161" spans="1:21">
      <c r="A161" s="101">
        <v>148</v>
      </c>
      <c r="B161" s="70"/>
      <c r="C161" s="70"/>
      <c r="D161" s="71"/>
      <c r="E161" s="70"/>
      <c r="F161" s="70"/>
      <c r="G161" s="70"/>
      <c r="H161" s="70"/>
      <c r="I161" s="96" t="str">
        <f t="shared" si="9"/>
        <v/>
      </c>
      <c r="J161" s="53"/>
      <c r="K161" s="84" t="str">
        <f>IF(J161="","",VLOOKUP(J161,商品一覧!A:C,2,FALSE))</f>
        <v/>
      </c>
      <c r="L161" s="86" t="str">
        <f>IF(J161="","",VLOOKUP(J161,商品一覧!A:C,3,FALSE))</f>
        <v/>
      </c>
      <c r="M161" s="214" t="str">
        <f t="shared" si="10"/>
        <v/>
      </c>
      <c r="N161" s="88" t="str">
        <f>IF(D161="","",VLOOKUP(LEFT(D161,2),北海沖縄!B:C,2,FALSE))</f>
        <v/>
      </c>
      <c r="O161" s="88" t="str">
        <f t="shared" si="11"/>
        <v/>
      </c>
      <c r="P161" s="47"/>
      <c r="Q161" s="72"/>
      <c r="R161" s="70"/>
    </row>
    <row r="162" spans="1:21">
      <c r="A162" s="100">
        <v>149</v>
      </c>
      <c r="B162" s="70"/>
      <c r="C162" s="70"/>
      <c r="D162" s="71"/>
      <c r="E162" s="70"/>
      <c r="F162" s="70"/>
      <c r="G162" s="70"/>
      <c r="H162" s="70"/>
      <c r="I162" s="96" t="str">
        <f t="shared" si="9"/>
        <v/>
      </c>
      <c r="J162" s="53"/>
      <c r="K162" s="84" t="str">
        <f>IF(J162="","",VLOOKUP(J162,商品一覧!A:C,2,FALSE))</f>
        <v/>
      </c>
      <c r="L162" s="86" t="str">
        <f>IF(J162="","",VLOOKUP(J162,商品一覧!A:C,3,FALSE))</f>
        <v/>
      </c>
      <c r="M162" s="214" t="str">
        <f t="shared" si="10"/>
        <v/>
      </c>
      <c r="N162" s="88" t="str">
        <f>IF(D162="","",VLOOKUP(LEFT(D162,2),北海沖縄!B:C,2,FALSE))</f>
        <v/>
      </c>
      <c r="O162" s="88" t="str">
        <f t="shared" si="11"/>
        <v/>
      </c>
      <c r="P162" s="47"/>
      <c r="Q162" s="72"/>
      <c r="R162" s="70"/>
    </row>
    <row r="163" spans="1:21">
      <c r="A163" s="100">
        <v>150</v>
      </c>
      <c r="B163" s="70"/>
      <c r="C163" s="70"/>
      <c r="D163" s="71"/>
      <c r="E163" s="70"/>
      <c r="F163" s="70"/>
      <c r="G163" s="70"/>
      <c r="H163" s="70"/>
      <c r="I163" s="96" t="str">
        <f t="shared" si="9"/>
        <v/>
      </c>
      <c r="J163" s="53"/>
      <c r="K163" s="84" t="str">
        <f>IF(J163="","",VLOOKUP(J163,商品一覧!A:C,2,FALSE))</f>
        <v/>
      </c>
      <c r="L163" s="86" t="str">
        <f>IF(J163="","",VLOOKUP(J163,商品一覧!A:C,3,FALSE))</f>
        <v/>
      </c>
      <c r="M163" s="214" t="str">
        <f t="shared" si="10"/>
        <v/>
      </c>
      <c r="N163" s="88" t="str">
        <f>IF(D163="","",VLOOKUP(LEFT(D163,2),北海沖縄!B:C,2,FALSE))</f>
        <v/>
      </c>
      <c r="O163" s="88" t="str">
        <f t="shared" si="11"/>
        <v/>
      </c>
      <c r="P163" s="47"/>
      <c r="Q163" s="72"/>
      <c r="R163" s="70"/>
    </row>
    <row r="164" spans="1:21">
      <c r="A164" s="101">
        <v>151</v>
      </c>
      <c r="B164" s="70"/>
      <c r="C164" s="70"/>
      <c r="D164" s="71"/>
      <c r="E164" s="70"/>
      <c r="F164" s="70"/>
      <c r="G164" s="70"/>
      <c r="H164" s="70"/>
      <c r="I164" s="96" t="str">
        <f t="shared" si="9"/>
        <v/>
      </c>
      <c r="J164" s="53"/>
      <c r="K164" s="84" t="str">
        <f>IF(J164="","",VLOOKUP(J164,商品一覧!A:C,2,FALSE))</f>
        <v/>
      </c>
      <c r="L164" s="86" t="str">
        <f>IF(J164="","",VLOOKUP(J164,商品一覧!A:C,3,FALSE))</f>
        <v/>
      </c>
      <c r="M164" s="214" t="str">
        <f t="shared" si="10"/>
        <v/>
      </c>
      <c r="N164" s="88" t="str">
        <f>IF(D164="","",VLOOKUP(LEFT(D164,2),北海沖縄!B:C,2,FALSE))</f>
        <v/>
      </c>
      <c r="O164" s="88" t="str">
        <f t="shared" si="11"/>
        <v/>
      </c>
      <c r="P164" s="47"/>
      <c r="Q164" s="72"/>
      <c r="R164" s="70"/>
    </row>
    <row r="165" spans="1:21">
      <c r="A165" s="100">
        <v>152</v>
      </c>
      <c r="B165" s="70"/>
      <c r="C165" s="70"/>
      <c r="D165" s="71"/>
      <c r="E165" s="70"/>
      <c r="F165" s="70"/>
      <c r="G165" s="70"/>
      <c r="H165" s="70"/>
      <c r="I165" s="96" t="str">
        <f t="shared" si="9"/>
        <v/>
      </c>
      <c r="J165" s="53"/>
      <c r="K165" s="84" t="str">
        <f>IF(J165="","",VLOOKUP(J165,商品一覧!A:C,2,FALSE))</f>
        <v/>
      </c>
      <c r="L165" s="86" t="str">
        <f>IF(J165="","",VLOOKUP(J165,商品一覧!A:C,3,FALSE))</f>
        <v/>
      </c>
      <c r="M165" s="214" t="str">
        <f t="shared" si="10"/>
        <v/>
      </c>
      <c r="N165" s="88" t="str">
        <f>IF(D165="","",VLOOKUP(LEFT(D165,2),北海沖縄!B:C,2,FALSE))</f>
        <v/>
      </c>
      <c r="O165" s="88" t="str">
        <f t="shared" si="11"/>
        <v/>
      </c>
      <c r="P165" s="47"/>
      <c r="Q165" s="72"/>
      <c r="R165" s="70"/>
    </row>
    <row r="166" spans="1:21">
      <c r="A166" s="100">
        <v>153</v>
      </c>
      <c r="B166" s="70"/>
      <c r="C166" s="70"/>
      <c r="D166" s="71"/>
      <c r="E166" s="70"/>
      <c r="F166" s="70"/>
      <c r="G166" s="70"/>
      <c r="H166" s="70"/>
      <c r="I166" s="96" t="str">
        <f t="shared" si="9"/>
        <v/>
      </c>
      <c r="J166" s="53"/>
      <c r="K166" s="84" t="str">
        <f>IF(J166="","",VLOOKUP(J166,商品一覧!A:C,2,FALSE))</f>
        <v/>
      </c>
      <c r="L166" s="86" t="str">
        <f>IF(J166="","",VLOOKUP(J166,商品一覧!A:C,3,FALSE))</f>
        <v/>
      </c>
      <c r="M166" s="214" t="str">
        <f t="shared" si="10"/>
        <v/>
      </c>
      <c r="N166" s="88" t="str">
        <f>IF(D166="","",VLOOKUP(LEFT(D166,2),北海沖縄!B:C,2,FALSE))</f>
        <v/>
      </c>
      <c r="O166" s="88" t="str">
        <f t="shared" si="11"/>
        <v/>
      </c>
      <c r="P166" s="47"/>
      <c r="Q166" s="72"/>
      <c r="R166" s="70"/>
    </row>
    <row r="167" spans="1:21">
      <c r="A167" s="101">
        <v>154</v>
      </c>
      <c r="B167" s="70"/>
      <c r="C167" s="70"/>
      <c r="D167" s="71"/>
      <c r="E167" s="70"/>
      <c r="F167" s="70"/>
      <c r="G167" s="70"/>
      <c r="H167" s="70"/>
      <c r="I167" s="96" t="str">
        <f t="shared" si="9"/>
        <v/>
      </c>
      <c r="J167" s="53"/>
      <c r="K167" s="84" t="str">
        <f>IF(J167="","",VLOOKUP(J167,商品一覧!A:C,2,FALSE))</f>
        <v/>
      </c>
      <c r="L167" s="86" t="str">
        <f>IF(J167="","",VLOOKUP(J167,商品一覧!A:C,3,FALSE))</f>
        <v/>
      </c>
      <c r="M167" s="214" t="str">
        <f t="shared" si="10"/>
        <v/>
      </c>
      <c r="N167" s="88" t="str">
        <f>IF(D167="","",VLOOKUP(LEFT(D167,2),北海沖縄!B:C,2,FALSE))</f>
        <v/>
      </c>
      <c r="O167" s="88" t="str">
        <f t="shared" si="11"/>
        <v/>
      </c>
      <c r="P167" s="47"/>
      <c r="Q167" s="72"/>
      <c r="R167" s="70"/>
    </row>
    <row r="168" spans="1:21">
      <c r="A168" s="100">
        <v>155</v>
      </c>
      <c r="B168" s="70"/>
      <c r="C168" s="70"/>
      <c r="D168" s="71"/>
      <c r="E168" s="70"/>
      <c r="F168" s="70"/>
      <c r="G168" s="70"/>
      <c r="H168" s="70"/>
      <c r="I168" s="96" t="str">
        <f t="shared" si="9"/>
        <v/>
      </c>
      <c r="J168" s="53"/>
      <c r="K168" s="84" t="str">
        <f>IF(J168="","",VLOOKUP(J168,商品一覧!A:C,2,FALSE))</f>
        <v/>
      </c>
      <c r="L168" s="86" t="str">
        <f>IF(J168="","",VLOOKUP(J168,商品一覧!A:C,3,FALSE))</f>
        <v/>
      </c>
      <c r="M168" s="214" t="str">
        <f t="shared" si="10"/>
        <v/>
      </c>
      <c r="N168" s="88" t="str">
        <f>IF(D168="","",VLOOKUP(LEFT(D168,2),北海沖縄!B:C,2,FALSE))</f>
        <v/>
      </c>
      <c r="O168" s="88" t="str">
        <f t="shared" si="11"/>
        <v/>
      </c>
      <c r="P168" s="47"/>
      <c r="Q168" s="72"/>
      <c r="R168" s="70"/>
    </row>
    <row r="169" spans="1:21">
      <c r="A169" s="100">
        <v>156</v>
      </c>
      <c r="B169" s="70"/>
      <c r="C169" s="70"/>
      <c r="D169" s="71"/>
      <c r="E169" s="70"/>
      <c r="F169" s="70"/>
      <c r="G169" s="70"/>
      <c r="H169" s="70"/>
      <c r="I169" s="96" t="str">
        <f t="shared" si="9"/>
        <v/>
      </c>
      <c r="J169" s="53"/>
      <c r="K169" s="84" t="str">
        <f>IF(J169="","",VLOOKUP(J169,商品一覧!A:C,2,FALSE))</f>
        <v/>
      </c>
      <c r="L169" s="86" t="str">
        <f>IF(J169="","",VLOOKUP(J169,商品一覧!A:C,3,FALSE))</f>
        <v/>
      </c>
      <c r="M169" s="214" t="str">
        <f t="shared" si="10"/>
        <v/>
      </c>
      <c r="N169" s="88" t="str">
        <f>IF(D169="","",VLOOKUP(LEFT(D169,2),北海沖縄!B:C,2,FALSE))</f>
        <v/>
      </c>
      <c r="O169" s="88" t="str">
        <f t="shared" si="11"/>
        <v/>
      </c>
      <c r="P169" s="47"/>
      <c r="Q169" s="72"/>
      <c r="R169" s="70"/>
    </row>
    <row r="170" spans="1:21">
      <c r="A170" s="101">
        <v>157</v>
      </c>
      <c r="B170" s="70"/>
      <c r="C170" s="70"/>
      <c r="D170" s="71"/>
      <c r="E170" s="70"/>
      <c r="F170" s="70"/>
      <c r="G170" s="70"/>
      <c r="H170" s="70"/>
      <c r="I170" s="96" t="str">
        <f t="shared" si="9"/>
        <v/>
      </c>
      <c r="J170" s="53"/>
      <c r="K170" s="84" t="str">
        <f>IF(J170="","",VLOOKUP(J170,商品一覧!A:C,2,FALSE))</f>
        <v/>
      </c>
      <c r="L170" s="86" t="str">
        <f>IF(J170="","",VLOOKUP(J170,商品一覧!A:C,3,FALSE))</f>
        <v/>
      </c>
      <c r="M170" s="214" t="str">
        <f t="shared" si="10"/>
        <v/>
      </c>
      <c r="N170" s="88" t="str">
        <f>IF(D170="","",VLOOKUP(LEFT(D170,2),北海沖縄!B:C,2,FALSE))</f>
        <v/>
      </c>
      <c r="O170" s="88" t="str">
        <f t="shared" si="11"/>
        <v/>
      </c>
      <c r="P170" s="47"/>
      <c r="Q170" s="72"/>
      <c r="R170" s="70"/>
    </row>
    <row r="171" spans="1:21">
      <c r="A171" s="100">
        <v>158</v>
      </c>
      <c r="B171" s="70"/>
      <c r="C171" s="70"/>
      <c r="D171" s="71"/>
      <c r="E171" s="70"/>
      <c r="F171" s="70"/>
      <c r="G171" s="70"/>
      <c r="H171" s="70"/>
      <c r="I171" s="96" t="str">
        <f t="shared" si="9"/>
        <v/>
      </c>
      <c r="J171" s="53"/>
      <c r="K171" s="84" t="str">
        <f>IF(J171="","",VLOOKUP(J171,商品一覧!A:C,2,FALSE))</f>
        <v/>
      </c>
      <c r="L171" s="86" t="str">
        <f>IF(J171="","",VLOOKUP(J171,商品一覧!A:C,3,FALSE))</f>
        <v/>
      </c>
      <c r="M171" s="214" t="str">
        <f t="shared" si="10"/>
        <v/>
      </c>
      <c r="N171" s="88" t="str">
        <f>IF(D171="","",VLOOKUP(LEFT(D171,2),北海沖縄!B:C,2,FALSE))</f>
        <v/>
      </c>
      <c r="O171" s="88" t="str">
        <f t="shared" si="11"/>
        <v/>
      </c>
      <c r="P171" s="47"/>
      <c r="Q171" s="72"/>
      <c r="R171" s="70"/>
    </row>
    <row r="172" spans="1:21">
      <c r="A172" s="100">
        <v>159</v>
      </c>
      <c r="B172" s="70"/>
      <c r="C172" s="70"/>
      <c r="D172" s="71"/>
      <c r="E172" s="70"/>
      <c r="F172" s="70"/>
      <c r="G172" s="70"/>
      <c r="H172" s="70"/>
      <c r="I172" s="96" t="str">
        <f t="shared" si="9"/>
        <v/>
      </c>
      <c r="J172" s="53"/>
      <c r="K172" s="84" t="str">
        <f>IF(J172="","",VLOOKUP(J172,商品一覧!A:C,2,FALSE))</f>
        <v/>
      </c>
      <c r="L172" s="86" t="str">
        <f>IF(J172="","",VLOOKUP(J172,商品一覧!A:C,3,FALSE))</f>
        <v/>
      </c>
      <c r="M172" s="214" t="str">
        <f t="shared" si="10"/>
        <v/>
      </c>
      <c r="N172" s="88" t="str">
        <f>IF(D172="","",VLOOKUP(LEFT(D172,2),北海沖縄!B:C,2,FALSE))</f>
        <v/>
      </c>
      <c r="O172" s="88" t="str">
        <f t="shared" si="11"/>
        <v/>
      </c>
      <c r="P172" s="47"/>
      <c r="Q172" s="72"/>
      <c r="R172" s="70"/>
    </row>
    <row r="173" spans="1:21">
      <c r="A173" s="101">
        <v>160</v>
      </c>
      <c r="B173" s="70"/>
      <c r="C173" s="70"/>
      <c r="D173" s="71"/>
      <c r="E173" s="70"/>
      <c r="F173" s="70"/>
      <c r="G173" s="70"/>
      <c r="H173" s="70"/>
      <c r="I173" s="96" t="str">
        <f t="shared" si="9"/>
        <v/>
      </c>
      <c r="J173" s="53"/>
      <c r="K173" s="84" t="str">
        <f>IF(J173="","",VLOOKUP(J173,商品一覧!A:C,2,FALSE))</f>
        <v/>
      </c>
      <c r="L173" s="86" t="str">
        <f>IF(J173="","",VLOOKUP(J173,商品一覧!A:C,3,FALSE))</f>
        <v/>
      </c>
      <c r="M173" s="214" t="str">
        <f t="shared" si="10"/>
        <v/>
      </c>
      <c r="N173" s="88" t="str">
        <f>IF(D173="","",VLOOKUP(LEFT(D173,2),北海沖縄!B:C,2,FALSE))</f>
        <v/>
      </c>
      <c r="O173" s="88" t="str">
        <f t="shared" si="11"/>
        <v/>
      </c>
      <c r="P173" s="47"/>
      <c r="Q173" s="72"/>
      <c r="R173" s="70"/>
    </row>
    <row r="174" spans="1:21">
      <c r="I174" s="21"/>
      <c r="J174" s="6"/>
      <c r="K174" s="19"/>
      <c r="L174" s="20"/>
      <c r="M174" s="79"/>
      <c r="N174" s="19"/>
      <c r="O174" s="1"/>
      <c r="T174" s="21"/>
      <c r="U174" s="1"/>
    </row>
    <row r="175" spans="1:21">
      <c r="I175" s="21"/>
      <c r="J175" s="6"/>
      <c r="K175" s="19"/>
      <c r="L175" s="20"/>
      <c r="M175" s="79"/>
      <c r="N175" s="19"/>
      <c r="O175" s="1"/>
      <c r="T175" s="21"/>
      <c r="U175" s="1"/>
    </row>
    <row r="176" spans="1:21">
      <c r="I176" s="21"/>
      <c r="J176" s="6"/>
      <c r="K176" s="19"/>
      <c r="L176" s="20"/>
      <c r="M176" s="79"/>
      <c r="N176" s="19"/>
      <c r="O176" s="1"/>
      <c r="T176" s="21"/>
      <c r="U176" s="1"/>
    </row>
    <row r="177" spans="9:21">
      <c r="I177" s="21"/>
      <c r="J177" s="6"/>
      <c r="K177" s="19"/>
      <c r="L177" s="20"/>
      <c r="M177" s="79"/>
      <c r="N177" s="19"/>
      <c r="O177" s="1"/>
      <c r="T177" s="21"/>
      <c r="U177" s="1"/>
    </row>
    <row r="178" spans="9:21">
      <c r="I178" s="21"/>
      <c r="J178" s="6"/>
      <c r="K178" s="19"/>
      <c r="L178" s="20"/>
      <c r="M178" s="79"/>
      <c r="N178" s="19"/>
      <c r="O178" s="1"/>
      <c r="T178" s="21"/>
      <c r="U178" s="1"/>
    </row>
    <row r="179" spans="9:21">
      <c r="I179" s="21"/>
      <c r="J179" s="6"/>
      <c r="K179" s="19"/>
      <c r="L179" s="20"/>
      <c r="M179" s="79"/>
      <c r="N179" s="19"/>
      <c r="O179" s="1"/>
      <c r="T179" s="21"/>
      <c r="U179" s="1"/>
    </row>
    <row r="180" spans="9:21">
      <c r="I180" s="21"/>
      <c r="J180" s="6"/>
      <c r="K180" s="19"/>
      <c r="L180" s="20"/>
      <c r="M180" s="79"/>
      <c r="N180" s="19"/>
      <c r="O180" s="1"/>
      <c r="T180" s="21"/>
      <c r="U180" s="1"/>
    </row>
  </sheetData>
  <sheetProtection selectLockedCells="1" selectUnlockedCells="1"/>
  <mergeCells count="6">
    <mergeCell ref="E5:F5"/>
    <mergeCell ref="A2:C3"/>
    <mergeCell ref="E1:F1"/>
    <mergeCell ref="E2:F2"/>
    <mergeCell ref="E3:F3"/>
    <mergeCell ref="E4:F4"/>
  </mergeCells>
  <phoneticPr fontId="1"/>
  <dataValidations count="1">
    <dataValidation allowBlank="1" showInputMessage="1" sqref="C13:C14 C10:C11" xr:uid="{3205EFFC-D3D9-4825-9247-4107DF7905F3}"/>
  </dataValidations>
  <hyperlinks>
    <hyperlink ref="E4" r:id="rId1" xr:uid="{305EA75F-5304-4A77-A06B-028820CF5653}"/>
    <hyperlink ref="E1" r:id="rId2" xr:uid="{BFFF8A47-1F7E-49E1-8806-5F807AE40593}"/>
    <hyperlink ref="E2" r:id="rId3" xr:uid="{7A1392F6-E92E-4225-B99A-11DDFA6FA17A}"/>
    <hyperlink ref="E3" r:id="rId4" xr:uid="{CC1786BE-27D5-4311-AC64-D98A4CA4FB57}"/>
    <hyperlink ref="E5" r:id="rId5" xr:uid="{63324679-DC73-4BE1-A3FB-53D2D0333470}"/>
    <hyperlink ref="D5" r:id="rId6" xr:uid="{9F753B1A-CBAB-4DCE-B15D-B75504F94706}"/>
  </hyperlinks>
  <pageMargins left="0" right="0" top="0" bottom="0" header="0" footer="0.31496062992125984"/>
  <pageSetup paperSize="9" scale="41" fitToHeight="0" orientation="landscape" r:id="rId7"/>
  <headerFooter>
    <oddHeader>&amp;P ページ</oddHeader>
  </headerFooter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7758547-E4B1-403B-90CE-10B620E67D94}">
          <x14:formula1>
            <xm:f>商品一覧!$A$2:$A$35</xm:f>
          </x14:formula1>
          <xm:sqref>J11:J12 J15:J16 J18:J173</xm:sqref>
        </x14:dataValidation>
        <x14:dataValidation type="list" allowBlank="1" showInputMessage="1" showErrorMessage="1" xr:uid="{E10EB7E8-997F-470A-A7DA-BBDA96579854}">
          <x14:formula1>
            <xm:f>お支払方法!$A$1:$A$5</xm:f>
          </x14:formula1>
          <xm:sqref>C5:C6</xm:sqref>
        </x14:dataValidation>
        <x14:dataValidation type="list" allowBlank="1" showInputMessage="1" showErrorMessage="1" xr:uid="{3F1BAE9D-D744-43CE-971F-7F11C8198455}">
          <x14:formula1>
            <xm:f>のし一覧!$A$2:$A$15</xm:f>
          </x14:formula1>
          <xm:sqref>P14:P173 P10:P11</xm:sqref>
        </x14:dataValidation>
        <x14:dataValidation type="list" allowBlank="1" showInputMessage="1" xr:uid="{F06748C3-0BE1-4DBC-832E-C1EB3E9CF40E}">
          <x14:formula1>
            <xm:f>商品一覧!$A$2:$A$35</xm:f>
          </x14:formula1>
          <xm:sqref>J10 J14</xm:sqref>
        </x14:dataValidation>
        <x14:dataValidation type="list" allowBlank="1" showInputMessage="1" showErrorMessage="1" xr:uid="{B1993D5A-A7D6-4D98-A13B-66E9D918B405}">
          <x14:formula1>
            <xm:f>時間指定!$A$1:$A$5</xm:f>
          </x14:formula1>
          <xm:sqref>R10 R14:R173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4DB4-FB18-4557-B7DF-97D69686E71C}">
  <dimension ref="A1:A5"/>
  <sheetViews>
    <sheetView workbookViewId="0">
      <selection activeCell="D21" sqref="D21"/>
    </sheetView>
  </sheetViews>
  <sheetFormatPr defaultRowHeight="18.75"/>
  <sheetData>
    <row r="1" spans="1:1">
      <c r="A1" t="s">
        <v>85</v>
      </c>
    </row>
    <row r="2" spans="1:1">
      <c r="A2">
        <v>1416</v>
      </c>
    </row>
    <row r="3" spans="1:1">
      <c r="A3">
        <v>1618</v>
      </c>
    </row>
    <row r="4" spans="1:1">
      <c r="A4">
        <v>1820</v>
      </c>
    </row>
    <row r="5" spans="1:1">
      <c r="A5">
        <v>1921</v>
      </c>
    </row>
  </sheetData>
  <sheetProtection algorithmName="SHA-512" hashValue="zrWCERLrw5SK0BtgHTS7HtbxsTOznRiKONfSojPVLnPaYOlQi6fqSaN/NtihInrsKyJw50BUPRxWfwTsVp9F2g==" saltValue="5NFCQ9NtwnTDpwVuSunLgg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E55B-A333-45FF-BA34-A3E6FE5FE78B}">
  <dimension ref="A2:A15"/>
  <sheetViews>
    <sheetView workbookViewId="0">
      <selection activeCell="B15" sqref="B15"/>
    </sheetView>
  </sheetViews>
  <sheetFormatPr defaultRowHeight="18.75"/>
  <cols>
    <col min="1" max="1" width="14.5" customWidth="1"/>
  </cols>
  <sheetData>
    <row r="2" spans="1:1">
      <c r="A2" t="s">
        <v>83</v>
      </c>
    </row>
    <row r="3" spans="1:1">
      <c r="A3" t="s">
        <v>86</v>
      </c>
    </row>
    <row r="4" spans="1:1">
      <c r="A4" t="s">
        <v>20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77</v>
      </c>
    </row>
    <row r="9" spans="1:1">
      <c r="A9" t="s">
        <v>76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 ht="37.5" customHeight="1">
      <c r="A15" s="16" t="s">
        <v>84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4685-8944-4982-926E-556759F9138C}">
  <dimension ref="A1:A5"/>
  <sheetViews>
    <sheetView workbookViewId="0">
      <selection activeCell="F16" sqref="F16"/>
    </sheetView>
  </sheetViews>
  <sheetFormatPr defaultRowHeight="18.75"/>
  <cols>
    <col min="1" max="1" width="21.375" bestFit="1" customWidth="1"/>
  </cols>
  <sheetData>
    <row r="1" spans="1:1">
      <c r="A1" t="s">
        <v>72</v>
      </c>
    </row>
    <row r="2" spans="1:1">
      <c r="A2" t="s">
        <v>69</v>
      </c>
    </row>
    <row r="3" spans="1:1">
      <c r="A3" t="s">
        <v>68</v>
      </c>
    </row>
    <row r="4" spans="1:1">
      <c r="A4" t="s">
        <v>70</v>
      </c>
    </row>
    <row r="5" spans="1:1">
      <c r="A5" t="s">
        <v>71</v>
      </c>
    </row>
  </sheetData>
  <sheetProtection algorithmName="SHA-512" hashValue="gYnPm24A3ukBII9RWG92GP1KXjA2iOHCeqbvR2Tl3nGQUfQZWSHYHGZCwb1lKRw7DQ4K6SqM0vfTYD7BHqlMmA==" saltValue="KiFFj8ZNqUoFREFNmBtGsQ==" spinCount="100000" sheet="1" objects="1" scenarios="1"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C56B-5ADE-44F7-A5A7-4A0F8BF29BBD}">
  <dimension ref="A1:C35"/>
  <sheetViews>
    <sheetView topLeftCell="A10" workbookViewId="0">
      <selection activeCell="A14" sqref="A14"/>
    </sheetView>
  </sheetViews>
  <sheetFormatPr defaultRowHeight="18.75"/>
  <cols>
    <col min="1" max="1" width="56.875" customWidth="1"/>
    <col min="2" max="2" width="9" style="17"/>
    <col min="3" max="3" width="9" style="18"/>
  </cols>
  <sheetData>
    <row r="1" spans="1:3">
      <c r="B1" s="17" t="s">
        <v>24</v>
      </c>
      <c r="C1" s="18" t="s">
        <v>25</v>
      </c>
    </row>
    <row r="2" spans="1:3">
      <c r="A2" s="10" t="s">
        <v>28</v>
      </c>
      <c r="B2" s="17">
        <v>1</v>
      </c>
      <c r="C2" s="18">
        <v>4157</v>
      </c>
    </row>
    <row r="3" spans="1:3">
      <c r="A3" s="10" t="s">
        <v>29</v>
      </c>
      <c r="B3" s="17" t="s">
        <v>26</v>
      </c>
      <c r="C3" s="18">
        <v>4261</v>
      </c>
    </row>
    <row r="4" spans="1:3">
      <c r="A4" s="10" t="s">
        <v>30</v>
      </c>
      <c r="B4" s="17">
        <v>2</v>
      </c>
      <c r="C4" s="18">
        <v>7610</v>
      </c>
    </row>
    <row r="5" spans="1:3">
      <c r="A5" s="10" t="s">
        <v>31</v>
      </c>
      <c r="B5" s="17" t="s">
        <v>27</v>
      </c>
      <c r="C5" s="18">
        <v>7767</v>
      </c>
    </row>
    <row r="6" spans="1:3">
      <c r="A6" s="10" t="s">
        <v>32</v>
      </c>
      <c r="B6" s="17">
        <v>3</v>
      </c>
      <c r="C6" s="18">
        <v>10955</v>
      </c>
    </row>
    <row r="7" spans="1:3">
      <c r="A7" s="11" t="s">
        <v>53</v>
      </c>
      <c r="B7" s="17">
        <v>7</v>
      </c>
      <c r="C7" s="18">
        <v>3425</v>
      </c>
    </row>
    <row r="8" spans="1:3">
      <c r="A8" s="10" t="s">
        <v>38</v>
      </c>
      <c r="B8" s="17">
        <v>4</v>
      </c>
      <c r="C8" s="18">
        <v>2656</v>
      </c>
    </row>
    <row r="9" spans="1:3">
      <c r="A9" s="10" t="s">
        <v>39</v>
      </c>
      <c r="B9" s="17">
        <v>127</v>
      </c>
      <c r="C9" s="18">
        <v>4096</v>
      </c>
    </row>
    <row r="10" spans="1:3">
      <c r="A10" s="10" t="s">
        <v>40</v>
      </c>
      <c r="B10" s="17">
        <v>183</v>
      </c>
      <c r="C10" s="18">
        <v>5430</v>
      </c>
    </row>
    <row r="11" spans="1:3">
      <c r="A11" s="12" t="s">
        <v>33</v>
      </c>
      <c r="B11" s="17">
        <v>266</v>
      </c>
      <c r="C11" s="18">
        <v>4913</v>
      </c>
    </row>
    <row r="12" spans="1:3">
      <c r="A12" s="12" t="s">
        <v>34</v>
      </c>
      <c r="B12" s="17" t="s">
        <v>87</v>
      </c>
      <c r="C12" s="18">
        <v>5017</v>
      </c>
    </row>
    <row r="13" spans="1:3">
      <c r="A13" s="12" t="s">
        <v>35</v>
      </c>
      <c r="B13" s="17">
        <v>207</v>
      </c>
      <c r="C13" s="18">
        <v>9122</v>
      </c>
    </row>
    <row r="14" spans="1:3">
      <c r="A14" s="12" t="s">
        <v>36</v>
      </c>
      <c r="B14" s="17" t="s">
        <v>88</v>
      </c>
      <c r="C14" s="18">
        <v>9279</v>
      </c>
    </row>
    <row r="15" spans="1:3">
      <c r="A15" s="12" t="s">
        <v>37</v>
      </c>
      <c r="B15" s="17">
        <v>229</v>
      </c>
      <c r="C15" s="18">
        <v>13007</v>
      </c>
    </row>
    <row r="16" spans="1:3">
      <c r="A16" s="12" t="s">
        <v>41</v>
      </c>
      <c r="B16" s="17">
        <v>381</v>
      </c>
      <c r="C16" s="18">
        <v>3034</v>
      </c>
    </row>
    <row r="17" spans="1:3">
      <c r="A17" s="12" t="s">
        <v>42</v>
      </c>
      <c r="B17" s="17">
        <v>382</v>
      </c>
      <c r="C17" s="18">
        <v>4852</v>
      </c>
    </row>
    <row r="18" spans="1:3">
      <c r="A18" s="12" t="s">
        <v>43</v>
      </c>
      <c r="B18" s="17">
        <v>384</v>
      </c>
      <c r="C18" s="18">
        <v>6564</v>
      </c>
    </row>
    <row r="19" spans="1:3">
      <c r="A19" s="13" t="s">
        <v>44</v>
      </c>
      <c r="B19" s="17">
        <v>37</v>
      </c>
      <c r="C19" s="18">
        <v>3800</v>
      </c>
    </row>
    <row r="20" spans="1:3">
      <c r="A20" s="13" t="s">
        <v>45</v>
      </c>
      <c r="B20" s="17">
        <v>9</v>
      </c>
      <c r="C20" s="18">
        <v>6746</v>
      </c>
    </row>
    <row r="21" spans="1:3">
      <c r="A21" s="13" t="s">
        <v>46</v>
      </c>
      <c r="B21" s="17">
        <v>5</v>
      </c>
      <c r="C21" s="18">
        <v>15487</v>
      </c>
    </row>
    <row r="22" spans="1:3">
      <c r="A22" s="14" t="s">
        <v>47</v>
      </c>
      <c r="B22" s="17">
        <v>15</v>
      </c>
      <c r="C22" s="18">
        <v>4850</v>
      </c>
    </row>
    <row r="23" spans="1:3">
      <c r="A23" s="14" t="s">
        <v>48</v>
      </c>
      <c r="B23" s="17" t="s">
        <v>90</v>
      </c>
      <c r="C23" s="18">
        <v>4954</v>
      </c>
    </row>
    <row r="24" spans="1:3">
      <c r="A24" s="14" t="s">
        <v>49</v>
      </c>
      <c r="B24" s="17">
        <v>16</v>
      </c>
      <c r="C24" s="18">
        <v>8303</v>
      </c>
    </row>
    <row r="25" spans="1:3">
      <c r="A25" s="14" t="s">
        <v>50</v>
      </c>
      <c r="B25" s="17" t="s">
        <v>89</v>
      </c>
      <c r="C25" s="18">
        <v>8199</v>
      </c>
    </row>
    <row r="26" spans="1:3">
      <c r="A26" s="14" t="s">
        <v>51</v>
      </c>
      <c r="B26" s="17">
        <v>28</v>
      </c>
      <c r="C26" s="18">
        <v>11648</v>
      </c>
    </row>
    <row r="27" spans="1:3">
      <c r="A27" s="14" t="s">
        <v>52</v>
      </c>
      <c r="B27" s="17" t="s">
        <v>91</v>
      </c>
      <c r="C27" s="18">
        <v>11752</v>
      </c>
    </row>
    <row r="28" spans="1:3">
      <c r="A28" s="14" t="s">
        <v>62</v>
      </c>
      <c r="B28" s="17">
        <v>44211</v>
      </c>
      <c r="C28" s="18">
        <v>5606</v>
      </c>
    </row>
    <row r="29" spans="1:3">
      <c r="A29" s="14" t="s">
        <v>63</v>
      </c>
      <c r="B29" s="17" t="s">
        <v>92</v>
      </c>
      <c r="C29" s="18">
        <v>5710</v>
      </c>
    </row>
    <row r="30" spans="1:3">
      <c r="A30" s="14" t="s">
        <v>64</v>
      </c>
      <c r="B30" s="17">
        <v>44212</v>
      </c>
      <c r="C30" s="18">
        <v>9815</v>
      </c>
    </row>
    <row r="31" spans="1:3">
      <c r="A31" s="14" t="s">
        <v>65</v>
      </c>
      <c r="B31" s="17" t="s">
        <v>93</v>
      </c>
      <c r="C31" s="18">
        <v>9919</v>
      </c>
    </row>
    <row r="32" spans="1:3">
      <c r="A32" s="14" t="s">
        <v>66</v>
      </c>
      <c r="B32" s="17" t="s">
        <v>94</v>
      </c>
      <c r="C32" s="18">
        <v>13700</v>
      </c>
    </row>
    <row r="33" spans="1:3">
      <c r="A33" s="14" t="s">
        <v>67</v>
      </c>
      <c r="B33" s="17" t="s">
        <v>95</v>
      </c>
      <c r="C33" s="18">
        <v>13804</v>
      </c>
    </row>
    <row r="34" spans="1:3">
      <c r="A34" s="15" t="s">
        <v>54</v>
      </c>
      <c r="B34" s="17">
        <v>163</v>
      </c>
      <c r="C34" s="18">
        <v>1080</v>
      </c>
    </row>
    <row r="35" spans="1:3">
      <c r="A35" s="15" t="s">
        <v>55</v>
      </c>
      <c r="B35" s="17" t="s">
        <v>96</v>
      </c>
      <c r="C35" s="18">
        <v>2160</v>
      </c>
    </row>
  </sheetData>
  <phoneticPr fontId="1"/>
  <pageMargins left="0.7" right="0.7" top="0.75" bottom="0.75" header="0.3" footer="0.3"/>
  <pageSetup paperSize="257" orientation="portrait" horizontalDpi="203" verticalDpi="203" r:id="rId1"/>
  <ignoredErrors>
    <ignoredError sqref="B32" twoDigitTextYear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E0A5-65AF-4F90-B248-D3A9A892202D}">
  <dimension ref="A1:E34"/>
  <sheetViews>
    <sheetView workbookViewId="0">
      <selection activeCell="D2" sqref="D2"/>
    </sheetView>
  </sheetViews>
  <sheetFormatPr defaultRowHeight="18.75"/>
  <cols>
    <col min="1" max="1" width="56.875" customWidth="1"/>
    <col min="2" max="2" width="9" style="17"/>
    <col min="3" max="3" width="9" style="18"/>
    <col min="4" max="4" width="17.25" bestFit="1" customWidth="1"/>
  </cols>
  <sheetData>
    <row r="1" spans="1:4">
      <c r="A1" s="42"/>
      <c r="B1" s="103" t="s">
        <v>24</v>
      </c>
      <c r="C1" s="104" t="s">
        <v>175</v>
      </c>
      <c r="D1" s="42" t="s">
        <v>176</v>
      </c>
    </row>
    <row r="2" spans="1:4">
      <c r="A2" s="105" t="s">
        <v>28</v>
      </c>
      <c r="B2" s="103">
        <v>1</v>
      </c>
      <c r="C2" s="104">
        <v>3904</v>
      </c>
      <c r="D2" s="42">
        <v>4110</v>
      </c>
    </row>
    <row r="3" spans="1:4">
      <c r="A3" s="105" t="s">
        <v>29</v>
      </c>
      <c r="B3" s="103" t="s">
        <v>26</v>
      </c>
      <c r="C3" s="104">
        <v>4008</v>
      </c>
      <c r="D3" s="42">
        <v>4214</v>
      </c>
    </row>
    <row r="4" spans="1:4">
      <c r="A4" s="105" t="s">
        <v>30</v>
      </c>
      <c r="B4" s="103">
        <v>2</v>
      </c>
      <c r="C4" s="104">
        <v>7049</v>
      </c>
      <c r="D4" s="42">
        <v>7420</v>
      </c>
    </row>
    <row r="5" spans="1:4">
      <c r="A5" s="105" t="s">
        <v>31</v>
      </c>
      <c r="B5" s="103" t="s">
        <v>27</v>
      </c>
      <c r="C5" s="104">
        <v>7206</v>
      </c>
      <c r="D5" s="42">
        <v>7577</v>
      </c>
    </row>
    <row r="6" spans="1:4">
      <c r="A6" s="105" t="s">
        <v>32</v>
      </c>
      <c r="B6" s="103">
        <v>3</v>
      </c>
      <c r="C6" s="104">
        <v>10212</v>
      </c>
      <c r="D6" s="42">
        <v>10750</v>
      </c>
    </row>
    <row r="7" spans="1:4">
      <c r="A7" s="105" t="s">
        <v>40</v>
      </c>
      <c r="B7" s="103">
        <v>183</v>
      </c>
      <c r="C7" s="104">
        <v>5158</v>
      </c>
      <c r="D7" s="42">
        <v>5430</v>
      </c>
    </row>
    <row r="8" spans="1:4">
      <c r="A8" s="106" t="s">
        <v>33</v>
      </c>
      <c r="B8" s="103">
        <v>266</v>
      </c>
      <c r="C8" s="104">
        <v>4579</v>
      </c>
      <c r="D8" s="42">
        <v>4820</v>
      </c>
    </row>
    <row r="9" spans="1:4">
      <c r="A9" s="106" t="s">
        <v>34</v>
      </c>
      <c r="B9" s="103" t="s">
        <v>87</v>
      </c>
      <c r="C9" s="104">
        <v>4683</v>
      </c>
      <c r="D9" s="42">
        <v>4924</v>
      </c>
    </row>
    <row r="10" spans="1:4">
      <c r="A10" s="106" t="s">
        <v>35</v>
      </c>
      <c r="B10" s="103">
        <v>207</v>
      </c>
      <c r="C10" s="104">
        <v>8379</v>
      </c>
      <c r="D10" s="42">
        <v>8820</v>
      </c>
    </row>
    <row r="11" spans="1:4">
      <c r="A11" s="106" t="s">
        <v>36</v>
      </c>
      <c r="B11" s="103" t="s">
        <v>88</v>
      </c>
      <c r="C11" s="104">
        <v>8536</v>
      </c>
      <c r="D11" s="42">
        <v>8977</v>
      </c>
    </row>
    <row r="12" spans="1:4">
      <c r="A12" s="106" t="s">
        <v>37</v>
      </c>
      <c r="B12" s="103">
        <v>229</v>
      </c>
      <c r="C12" s="104">
        <v>12103</v>
      </c>
      <c r="D12" s="42">
        <v>12740</v>
      </c>
    </row>
    <row r="13" spans="1:4">
      <c r="A13" s="106" t="s">
        <v>43</v>
      </c>
      <c r="B13" s="103">
        <v>384</v>
      </c>
      <c r="C13" s="104">
        <v>6232</v>
      </c>
      <c r="D13" s="42">
        <v>6560</v>
      </c>
    </row>
    <row r="14" spans="1:4">
      <c r="A14" s="107" t="s">
        <v>48</v>
      </c>
      <c r="B14" s="103" t="s">
        <v>90</v>
      </c>
      <c r="C14" s="104">
        <v>4550</v>
      </c>
      <c r="D14" s="42">
        <v>4790</v>
      </c>
    </row>
    <row r="15" spans="1:4">
      <c r="A15" s="107" t="s">
        <v>50</v>
      </c>
      <c r="B15" s="103" t="s">
        <v>89</v>
      </c>
      <c r="C15" s="104">
        <v>7666</v>
      </c>
      <c r="D15" s="42">
        <v>8070</v>
      </c>
    </row>
    <row r="16" spans="1:4">
      <c r="A16" s="107" t="s">
        <v>52</v>
      </c>
      <c r="B16" s="103" t="s">
        <v>91</v>
      </c>
      <c r="C16" s="104">
        <v>10687</v>
      </c>
      <c r="D16" s="42">
        <v>11250</v>
      </c>
    </row>
    <row r="17" spans="1:4">
      <c r="A17" s="107" t="s">
        <v>63</v>
      </c>
      <c r="B17" s="103" t="s">
        <v>92</v>
      </c>
      <c r="C17" s="104">
        <v>5225</v>
      </c>
      <c r="D17" s="42">
        <v>5500</v>
      </c>
    </row>
    <row r="18" spans="1:4">
      <c r="A18" s="107" t="s">
        <v>65</v>
      </c>
      <c r="B18" s="103" t="s">
        <v>93</v>
      </c>
      <c r="C18" s="104">
        <v>9034</v>
      </c>
      <c r="D18" s="42">
        <v>9510</v>
      </c>
    </row>
    <row r="19" spans="1:4">
      <c r="A19" s="107" t="s">
        <v>67</v>
      </c>
      <c r="B19" s="103" t="s">
        <v>95</v>
      </c>
      <c r="C19" s="104">
        <v>12540</v>
      </c>
      <c r="D19" s="42">
        <v>13200</v>
      </c>
    </row>
    <row r="20" spans="1:4">
      <c r="A20" s="108" t="s">
        <v>165</v>
      </c>
      <c r="B20" s="103" t="s">
        <v>170</v>
      </c>
      <c r="C20" s="104">
        <v>3325</v>
      </c>
      <c r="D20" s="42">
        <v>3500</v>
      </c>
    </row>
    <row r="21" spans="1:4">
      <c r="A21" s="108" t="s">
        <v>166</v>
      </c>
      <c r="B21" s="103" t="s">
        <v>171</v>
      </c>
      <c r="C21" s="104">
        <v>3610</v>
      </c>
      <c r="D21" s="42">
        <v>3800</v>
      </c>
    </row>
    <row r="22" spans="1:4">
      <c r="A22" s="108" t="s">
        <v>167</v>
      </c>
      <c r="B22" s="103" t="s">
        <v>172</v>
      </c>
      <c r="C22" s="104">
        <v>3942</v>
      </c>
      <c r="D22" s="42">
        <v>4150</v>
      </c>
    </row>
    <row r="23" spans="1:4">
      <c r="A23" s="108" t="s">
        <v>168</v>
      </c>
      <c r="B23" s="103" t="s">
        <v>173</v>
      </c>
      <c r="C23" s="104">
        <v>4104</v>
      </c>
      <c r="D23" s="42">
        <v>4320</v>
      </c>
    </row>
    <row r="24" spans="1:4">
      <c r="A24" s="108" t="s">
        <v>169</v>
      </c>
      <c r="B24" s="103" t="s">
        <v>174</v>
      </c>
      <c r="C24" s="104">
        <v>7381</v>
      </c>
      <c r="D24" s="42">
        <v>7770</v>
      </c>
    </row>
    <row r="25" spans="1:4">
      <c r="A25" s="109" t="s">
        <v>154</v>
      </c>
      <c r="B25" s="103">
        <v>7</v>
      </c>
      <c r="C25" s="104">
        <v>3425</v>
      </c>
      <c r="D25" s="104">
        <v>3425</v>
      </c>
    </row>
    <row r="26" spans="1:4">
      <c r="A26" s="105" t="s">
        <v>155</v>
      </c>
      <c r="B26" s="103">
        <v>4</v>
      </c>
      <c r="C26" s="104">
        <v>2656</v>
      </c>
      <c r="D26" s="104">
        <v>2656</v>
      </c>
    </row>
    <row r="27" spans="1:4">
      <c r="A27" s="105" t="s">
        <v>156</v>
      </c>
      <c r="B27" s="103">
        <v>127</v>
      </c>
      <c r="C27" s="104">
        <v>4096</v>
      </c>
      <c r="D27" s="104">
        <v>4096</v>
      </c>
    </row>
    <row r="28" spans="1:4">
      <c r="A28" s="110" t="s">
        <v>159</v>
      </c>
      <c r="B28" s="103">
        <v>37</v>
      </c>
      <c r="C28" s="104">
        <v>3800</v>
      </c>
      <c r="D28" s="104">
        <v>3800</v>
      </c>
    </row>
    <row r="29" spans="1:4">
      <c r="A29" s="110" t="s">
        <v>160</v>
      </c>
      <c r="B29" s="103">
        <v>9</v>
      </c>
      <c r="C29" s="104">
        <v>6746</v>
      </c>
      <c r="D29" s="104">
        <v>6746</v>
      </c>
    </row>
    <row r="30" spans="1:4">
      <c r="A30" s="110" t="s">
        <v>161</v>
      </c>
      <c r="B30" s="103">
        <v>5</v>
      </c>
      <c r="C30" s="104">
        <v>15487</v>
      </c>
      <c r="D30" s="104">
        <v>15487</v>
      </c>
    </row>
    <row r="31" spans="1:4">
      <c r="A31" s="106" t="s">
        <v>157</v>
      </c>
      <c r="B31" s="103">
        <v>381</v>
      </c>
      <c r="C31" s="104">
        <v>3034</v>
      </c>
      <c r="D31" s="104">
        <v>3034</v>
      </c>
    </row>
    <row r="32" spans="1:4">
      <c r="A32" s="106" t="s">
        <v>158</v>
      </c>
      <c r="B32" s="103">
        <v>382</v>
      </c>
      <c r="C32" s="104">
        <v>4852</v>
      </c>
      <c r="D32" s="104">
        <v>4852</v>
      </c>
    </row>
    <row r="33" spans="1:5">
      <c r="A33" s="111" t="s">
        <v>162</v>
      </c>
      <c r="B33" s="103">
        <v>163</v>
      </c>
      <c r="C33" s="104">
        <v>1080</v>
      </c>
      <c r="D33" s="104">
        <v>1080</v>
      </c>
    </row>
    <row r="34" spans="1:5">
      <c r="A34" s="111" t="s">
        <v>163</v>
      </c>
      <c r="B34" s="103" t="s">
        <v>96</v>
      </c>
      <c r="C34" s="104">
        <v>2160</v>
      </c>
      <c r="D34" s="104">
        <v>2160</v>
      </c>
      <c r="E34" s="42"/>
    </row>
  </sheetData>
  <sheetProtection selectLockedCells="1" selectUnlockedCells="1"/>
  <phoneticPr fontId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3ED4-E45B-4A7F-9A89-D17C2DD4AFDC}">
  <dimension ref="B2:C48"/>
  <sheetViews>
    <sheetView topLeftCell="A22" workbookViewId="0">
      <selection activeCell="C39" sqref="C39"/>
    </sheetView>
  </sheetViews>
  <sheetFormatPr defaultRowHeight="18.75"/>
  <sheetData>
    <row r="2" spans="2:3">
      <c r="B2" t="s">
        <v>98</v>
      </c>
      <c r="C2">
        <v>550</v>
      </c>
    </row>
    <row r="3" spans="2:3">
      <c r="B3" t="s">
        <v>142</v>
      </c>
      <c r="C3">
        <v>550</v>
      </c>
    </row>
    <row r="4" spans="2:3">
      <c r="B4" t="s">
        <v>99</v>
      </c>
    </row>
    <row r="5" spans="2:3">
      <c r="B5" t="s">
        <v>100</v>
      </c>
    </row>
    <row r="6" spans="2:3">
      <c r="B6" t="s">
        <v>101</v>
      </c>
    </row>
    <row r="7" spans="2:3">
      <c r="B7" t="s">
        <v>102</v>
      </c>
    </row>
    <row r="8" spans="2:3">
      <c r="B8" t="s">
        <v>103</v>
      </c>
    </row>
    <row r="9" spans="2:3">
      <c r="B9" t="s">
        <v>104</v>
      </c>
    </row>
    <row r="10" spans="2:3">
      <c r="B10" t="s">
        <v>105</v>
      </c>
    </row>
    <row r="11" spans="2:3">
      <c r="B11" t="s">
        <v>106</v>
      </c>
    </row>
    <row r="12" spans="2:3">
      <c r="B12" t="s">
        <v>107</v>
      </c>
    </row>
    <row r="13" spans="2:3">
      <c r="B13" t="s">
        <v>108</v>
      </c>
    </row>
    <row r="14" spans="2:3">
      <c r="B14" t="s">
        <v>109</v>
      </c>
    </row>
    <row r="15" spans="2:3">
      <c r="B15" t="s">
        <v>110</v>
      </c>
    </row>
    <row r="16" spans="2:3">
      <c r="B16" t="s">
        <v>111</v>
      </c>
    </row>
    <row r="17" spans="2:2">
      <c r="B17" t="s">
        <v>112</v>
      </c>
    </row>
    <row r="18" spans="2:2">
      <c r="B18" t="s">
        <v>143</v>
      </c>
    </row>
    <row r="19" spans="2:2">
      <c r="B19" t="s">
        <v>144</v>
      </c>
    </row>
    <row r="20" spans="2:2">
      <c r="B20" t="s">
        <v>113</v>
      </c>
    </row>
    <row r="21" spans="2:2">
      <c r="B21" t="s">
        <v>114</v>
      </c>
    </row>
    <row r="22" spans="2:2">
      <c r="B22" t="s">
        <v>115</v>
      </c>
    </row>
    <row r="23" spans="2:2">
      <c r="B23" t="s">
        <v>116</v>
      </c>
    </row>
    <row r="24" spans="2:2">
      <c r="B24" t="s">
        <v>117</v>
      </c>
    </row>
    <row r="25" spans="2:2">
      <c r="B25" t="s">
        <v>118</v>
      </c>
    </row>
    <row r="26" spans="2:2">
      <c r="B26" t="s">
        <v>119</v>
      </c>
    </row>
    <row r="27" spans="2:2">
      <c r="B27" t="s">
        <v>120</v>
      </c>
    </row>
    <row r="28" spans="2:2">
      <c r="B28" t="s">
        <v>121</v>
      </c>
    </row>
    <row r="29" spans="2:2">
      <c r="B29" t="s">
        <v>122</v>
      </c>
    </row>
    <row r="30" spans="2:2">
      <c r="B30" t="s">
        <v>123</v>
      </c>
    </row>
    <row r="31" spans="2:2">
      <c r="B31" t="s">
        <v>124</v>
      </c>
    </row>
    <row r="32" spans="2:2">
      <c r="B32" t="s">
        <v>125</v>
      </c>
    </row>
    <row r="33" spans="2:2">
      <c r="B33" t="s">
        <v>126</v>
      </c>
    </row>
    <row r="34" spans="2:2">
      <c r="B34" t="s">
        <v>127</v>
      </c>
    </row>
    <row r="35" spans="2:2">
      <c r="B35" t="s">
        <v>128</v>
      </c>
    </row>
    <row r="36" spans="2:2">
      <c r="B36" t="s">
        <v>129</v>
      </c>
    </row>
    <row r="37" spans="2:2">
      <c r="B37" t="s">
        <v>130</v>
      </c>
    </row>
    <row r="38" spans="2:2">
      <c r="B38" t="s">
        <v>131</v>
      </c>
    </row>
    <row r="39" spans="2:2">
      <c r="B39" t="s">
        <v>132</v>
      </c>
    </row>
    <row r="40" spans="2:2">
      <c r="B40" t="s">
        <v>133</v>
      </c>
    </row>
    <row r="41" spans="2:2">
      <c r="B41" t="s">
        <v>134</v>
      </c>
    </row>
    <row r="42" spans="2:2">
      <c r="B42" t="s">
        <v>135</v>
      </c>
    </row>
    <row r="43" spans="2:2">
      <c r="B43" t="s">
        <v>136</v>
      </c>
    </row>
    <row r="44" spans="2:2">
      <c r="B44" t="s">
        <v>137</v>
      </c>
    </row>
    <row r="45" spans="2:2">
      <c r="B45" t="s">
        <v>138</v>
      </c>
    </row>
    <row r="46" spans="2:2">
      <c r="B46" t="s">
        <v>139</v>
      </c>
    </row>
    <row r="47" spans="2:2">
      <c r="B47" t="s">
        <v>140</v>
      </c>
    </row>
    <row r="48" spans="2:2">
      <c r="B48" t="s">
        <v>141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2021年お中元早期価格注文シート</vt:lpstr>
      <vt:lpstr>仁多米注文シート</vt:lpstr>
      <vt:lpstr>時間指定</vt:lpstr>
      <vt:lpstr>のし一覧</vt:lpstr>
      <vt:lpstr>お支払方法</vt:lpstr>
      <vt:lpstr>商品一覧</vt:lpstr>
      <vt:lpstr>お中元キャンペーン価格</vt:lpstr>
      <vt:lpstr>北海沖縄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san010</dc:creator>
  <cp:lastModifiedBy>san010</cp:lastModifiedBy>
  <cp:lastPrinted>2021-04-27T06:49:55Z</cp:lastPrinted>
  <dcterms:created xsi:type="dcterms:W3CDTF">2021-04-22T00:22:04Z</dcterms:created>
  <dcterms:modified xsi:type="dcterms:W3CDTF">2021-07-15T02:19:05Z</dcterms:modified>
</cp:coreProperties>
</file>